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1"/>
  </bookViews>
  <sheets>
    <sheet name="Results" sheetId="1" r:id="rId1"/>
    <sheet name="Team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34" i="2"/>
  <c r="C34"/>
  <c r="Q33"/>
  <c r="K33"/>
  <c r="E33"/>
  <c r="Q32"/>
  <c r="K32"/>
  <c r="E32"/>
  <c r="Q31"/>
  <c r="K31"/>
  <c r="E31"/>
  <c r="Q30"/>
  <c r="K30"/>
  <c r="E30"/>
  <c r="Q29"/>
  <c r="K29"/>
  <c r="E29"/>
  <c r="Q28"/>
  <c r="K28"/>
  <c r="E28"/>
  <c r="Q27"/>
  <c r="K27"/>
  <c r="E27"/>
  <c r="Q26"/>
  <c r="K26"/>
  <c r="E26"/>
  <c r="Q25"/>
  <c r="O25"/>
  <c r="O34" s="1"/>
  <c r="K25"/>
  <c r="E25"/>
  <c r="Q24"/>
  <c r="K24"/>
  <c r="E24"/>
  <c r="Q23"/>
  <c r="O23"/>
  <c r="K23"/>
  <c r="E23"/>
  <c r="O18"/>
  <c r="I18"/>
  <c r="C18"/>
  <c r="Q17"/>
  <c r="Q16"/>
  <c r="Q15"/>
  <c r="Q14"/>
  <c r="Q13"/>
  <c r="Q12"/>
  <c r="Q11"/>
  <c r="Q10"/>
  <c r="Q9"/>
  <c r="Q8"/>
  <c r="Q7"/>
  <c r="Q128" i="1"/>
  <c r="O128"/>
  <c r="M128"/>
  <c r="K128"/>
  <c r="I128"/>
  <c r="G128"/>
  <c r="E128"/>
  <c r="C128"/>
  <c r="Q127"/>
  <c r="O127"/>
  <c r="M127"/>
  <c r="K127"/>
  <c r="I127"/>
  <c r="G127"/>
  <c r="E127"/>
  <c r="C127"/>
  <c r="Q126"/>
  <c r="O126"/>
  <c r="M126"/>
  <c r="K126"/>
  <c r="I126"/>
  <c r="G126"/>
  <c r="E126"/>
  <c r="C126"/>
  <c r="Q125"/>
  <c r="O125"/>
  <c r="M125"/>
  <c r="K125"/>
  <c r="I125"/>
  <c r="G125"/>
  <c r="E125"/>
  <c r="C125"/>
  <c r="Q124"/>
  <c r="O124"/>
  <c r="M124"/>
  <c r="K124"/>
  <c r="I124"/>
  <c r="G124"/>
  <c r="E124"/>
  <c r="C124"/>
  <c r="Q123"/>
  <c r="O123"/>
  <c r="M123"/>
  <c r="K123"/>
  <c r="I123"/>
  <c r="G123"/>
  <c r="E123"/>
  <c r="C123"/>
  <c r="Q122"/>
  <c r="O122"/>
  <c r="M122"/>
  <c r="K122"/>
  <c r="I122"/>
  <c r="G122"/>
  <c r="E122"/>
  <c r="C122"/>
  <c r="Q121"/>
  <c r="O121"/>
  <c r="M121"/>
  <c r="K121"/>
  <c r="I121"/>
  <c r="G121"/>
  <c r="E121"/>
  <c r="C121"/>
  <c r="Q120"/>
  <c r="O120"/>
  <c r="M120"/>
  <c r="K120"/>
  <c r="I120"/>
  <c r="G120"/>
  <c r="E120"/>
  <c r="C120"/>
  <c r="Q119"/>
  <c r="O119"/>
  <c r="M119"/>
  <c r="K119"/>
  <c r="I119"/>
  <c r="G119"/>
  <c r="E119"/>
  <c r="C119"/>
  <c r="Q118"/>
  <c r="O118"/>
  <c r="M118"/>
  <c r="K118"/>
  <c r="I118"/>
  <c r="G118"/>
  <c r="E118"/>
  <c r="C118"/>
  <c r="Q117"/>
  <c r="O117"/>
  <c r="M117"/>
  <c r="K117"/>
  <c r="I117"/>
  <c r="G117"/>
  <c r="E117"/>
  <c r="C117"/>
  <c r="Q116"/>
  <c r="O116"/>
  <c r="M116"/>
  <c r="K116"/>
  <c r="I116"/>
  <c r="G116"/>
  <c r="E116"/>
  <c r="C116"/>
  <c r="Q115"/>
  <c r="O115"/>
  <c r="M115"/>
  <c r="K115"/>
  <c r="I115"/>
  <c r="G115"/>
  <c r="E115"/>
  <c r="C115"/>
  <c r="Q114"/>
  <c r="O114"/>
  <c r="M114"/>
  <c r="K114"/>
  <c r="I114"/>
  <c r="G114"/>
  <c r="E114"/>
  <c r="C114"/>
  <c r="Q113"/>
  <c r="O113"/>
  <c r="M113"/>
  <c r="K113"/>
  <c r="I113"/>
  <c r="G113"/>
  <c r="E113"/>
  <c r="C113"/>
  <c r="Q112"/>
  <c r="O112"/>
  <c r="M112"/>
  <c r="K112"/>
  <c r="I112"/>
  <c r="G112"/>
  <c r="E112"/>
  <c r="C112"/>
  <c r="Q111"/>
  <c r="O111"/>
  <c r="M111"/>
  <c r="K111"/>
  <c r="I111"/>
  <c r="G111"/>
  <c r="E111"/>
  <c r="C111"/>
  <c r="Q110"/>
  <c r="O110"/>
  <c r="M110"/>
  <c r="K110"/>
  <c r="I110"/>
  <c r="G110"/>
  <c r="E110"/>
  <c r="C110"/>
  <c r="Q109"/>
  <c r="O109"/>
  <c r="M109"/>
  <c r="K109"/>
  <c r="I109"/>
  <c r="G109"/>
  <c r="E109"/>
  <c r="C109"/>
  <c r="Q108"/>
  <c r="O108"/>
  <c r="M108"/>
  <c r="K108"/>
  <c r="I108"/>
  <c r="G108"/>
  <c r="E108"/>
  <c r="C108"/>
  <c r="Q107"/>
  <c r="O107"/>
  <c r="M107"/>
  <c r="K107"/>
  <c r="I107"/>
  <c r="G107"/>
  <c r="E107"/>
  <c r="C107"/>
  <c r="Q106"/>
  <c r="O106"/>
  <c r="M106"/>
  <c r="K106"/>
  <c r="I106"/>
  <c r="G106"/>
  <c r="E106"/>
  <c r="C106"/>
  <c r="Q105"/>
  <c r="O105"/>
  <c r="M105"/>
  <c r="K105"/>
  <c r="I105"/>
  <c r="G105"/>
  <c r="E105"/>
  <c r="C105"/>
  <c r="Q104"/>
  <c r="O104"/>
  <c r="M104"/>
  <c r="K104"/>
  <c r="I104"/>
  <c r="G104"/>
  <c r="E104"/>
  <c r="C104"/>
  <c r="Q103"/>
  <c r="O103"/>
  <c r="M103"/>
  <c r="K103"/>
  <c r="I103"/>
  <c r="G103"/>
  <c r="E103"/>
  <c r="C103"/>
  <c r="Q102"/>
  <c r="O102"/>
  <c r="M102"/>
  <c r="K102"/>
  <c r="I102"/>
  <c r="G102"/>
  <c r="E102"/>
  <c r="C102"/>
  <c r="Q101"/>
  <c r="O101"/>
  <c r="M101"/>
  <c r="K101"/>
  <c r="I101"/>
  <c r="G101"/>
  <c r="E101"/>
  <c r="C101"/>
  <c r="Q100"/>
  <c r="O100"/>
  <c r="M100"/>
  <c r="K100"/>
  <c r="I100"/>
  <c r="G100"/>
  <c r="E100"/>
  <c r="C100"/>
  <c r="Q99"/>
  <c r="O99"/>
  <c r="M99"/>
  <c r="K99"/>
  <c r="I99"/>
  <c r="G99"/>
  <c r="E99"/>
  <c r="C99"/>
  <c r="Q98"/>
  <c r="O98"/>
  <c r="M98"/>
  <c r="K98"/>
  <c r="I98"/>
  <c r="G98"/>
  <c r="E98"/>
  <c r="C98"/>
  <c r="Q97"/>
  <c r="O97"/>
  <c r="M97"/>
  <c r="K97"/>
  <c r="I97"/>
  <c r="G97"/>
  <c r="E97"/>
  <c r="C97"/>
  <c r="Q96"/>
  <c r="O96"/>
  <c r="M96"/>
  <c r="K96"/>
  <c r="I96"/>
  <c r="G96"/>
  <c r="E96"/>
  <c r="C96"/>
  <c r="Q95"/>
  <c r="O95"/>
  <c r="M95"/>
  <c r="K95"/>
  <c r="I95"/>
  <c r="G95"/>
  <c r="E95"/>
  <c r="C95"/>
  <c r="Q94"/>
  <c r="O94"/>
  <c r="M94"/>
  <c r="K94"/>
  <c r="I94"/>
  <c r="G94"/>
  <c r="E94"/>
  <c r="C94"/>
  <c r="Q93"/>
  <c r="O93"/>
  <c r="M93"/>
  <c r="K93"/>
  <c r="I93"/>
  <c r="G93"/>
  <c r="E93"/>
  <c r="C93"/>
  <c r="Q92"/>
  <c r="O92"/>
  <c r="M92"/>
  <c r="K92"/>
  <c r="I92"/>
  <c r="G92"/>
  <c r="E92"/>
  <c r="C92"/>
  <c r="Q91"/>
  <c r="O91"/>
  <c r="M91"/>
  <c r="K91"/>
  <c r="I91"/>
  <c r="G91"/>
  <c r="E91"/>
  <c r="C91"/>
  <c r="Q90"/>
  <c r="O90"/>
  <c r="M90"/>
  <c r="K90"/>
  <c r="I90"/>
  <c r="G90"/>
  <c r="E90"/>
  <c r="C90"/>
  <c r="Q89"/>
  <c r="O89"/>
  <c r="M89"/>
  <c r="K89"/>
  <c r="I89"/>
  <c r="G89"/>
  <c r="E89"/>
  <c r="C89"/>
  <c r="Q88"/>
  <c r="O88"/>
  <c r="M88"/>
  <c r="K88"/>
  <c r="I88"/>
  <c r="G88"/>
  <c r="E88"/>
  <c r="C88"/>
  <c r="Q87"/>
  <c r="O87"/>
  <c r="M87"/>
  <c r="K87"/>
  <c r="I87"/>
  <c r="G87"/>
  <c r="E87"/>
  <c r="C87"/>
  <c r="Q86"/>
  <c r="O86"/>
  <c r="M86"/>
  <c r="K86"/>
  <c r="I86"/>
  <c r="G86"/>
  <c r="E86"/>
  <c r="C86"/>
  <c r="Q85"/>
  <c r="O85"/>
  <c r="M85"/>
  <c r="K85"/>
  <c r="I85"/>
  <c r="G85"/>
  <c r="E85"/>
  <c r="C85"/>
  <c r="Q84"/>
  <c r="O84"/>
  <c r="M84"/>
  <c r="K84"/>
  <c r="I84"/>
  <c r="G84"/>
  <c r="E84"/>
  <c r="C84"/>
  <c r="Q83"/>
  <c r="O83"/>
  <c r="M83"/>
  <c r="K83"/>
  <c r="I83"/>
  <c r="G83"/>
  <c r="E83"/>
  <c r="C83"/>
  <c r="Q82"/>
  <c r="O82"/>
  <c r="M82"/>
  <c r="K82"/>
  <c r="I82"/>
  <c r="G82"/>
  <c r="E82"/>
  <c r="C82"/>
  <c r="Q81"/>
  <c r="O81"/>
  <c r="M81"/>
  <c r="K81"/>
  <c r="I81"/>
  <c r="G81"/>
  <c r="E81"/>
  <c r="C81"/>
  <c r="Q80"/>
  <c r="O80"/>
  <c r="M80"/>
  <c r="K80"/>
  <c r="I80"/>
  <c r="G80"/>
  <c r="E80"/>
  <c r="C80"/>
  <c r="Q79"/>
  <c r="O79"/>
  <c r="M79"/>
  <c r="K79"/>
  <c r="I79"/>
  <c r="G79"/>
  <c r="E79"/>
  <c r="C79"/>
  <c r="Q78"/>
  <c r="O78"/>
  <c r="M78"/>
  <c r="K78"/>
  <c r="I78"/>
  <c r="G78"/>
  <c r="E78"/>
  <c r="C78"/>
  <c r="Q77"/>
  <c r="O77"/>
  <c r="M77"/>
  <c r="K77"/>
  <c r="I77"/>
  <c r="G77"/>
  <c r="E77"/>
  <c r="C77"/>
  <c r="Q76"/>
  <c r="O76"/>
  <c r="M76"/>
  <c r="K76"/>
  <c r="I76"/>
  <c r="G76"/>
  <c r="E76"/>
  <c r="C76"/>
  <c r="Q75"/>
  <c r="O75"/>
  <c r="M75"/>
  <c r="K75"/>
  <c r="I75"/>
  <c r="G75"/>
  <c r="E75"/>
  <c r="C75"/>
  <c r="Q74"/>
  <c r="O74"/>
  <c r="M74"/>
  <c r="K74"/>
  <c r="I74"/>
  <c r="G74"/>
  <c r="E74"/>
  <c r="C74"/>
  <c r="Q73"/>
  <c r="O73"/>
  <c r="M73"/>
  <c r="K73"/>
  <c r="I73"/>
  <c r="G73"/>
  <c r="E73"/>
  <c r="C73"/>
  <c r="Q72"/>
  <c r="O72"/>
  <c r="M72"/>
  <c r="K72"/>
  <c r="I72"/>
  <c r="G72"/>
  <c r="E72"/>
  <c r="C72"/>
  <c r="Q71"/>
  <c r="O71"/>
  <c r="M71"/>
  <c r="K71"/>
  <c r="I71"/>
  <c r="G71"/>
  <c r="E71"/>
  <c r="C71"/>
  <c r="Q70"/>
  <c r="O70"/>
  <c r="M70"/>
  <c r="K70"/>
  <c r="I70"/>
  <c r="G70"/>
  <c r="E70"/>
  <c r="C70"/>
  <c r="Q69"/>
  <c r="O69"/>
  <c r="M69"/>
  <c r="K69"/>
  <c r="I69"/>
  <c r="G69"/>
  <c r="E69"/>
  <c r="C69"/>
  <c r="Q68"/>
  <c r="O68"/>
  <c r="M68"/>
  <c r="K68"/>
  <c r="I68"/>
  <c r="G68"/>
  <c r="E68"/>
  <c r="C68"/>
  <c r="Q67"/>
  <c r="O67"/>
  <c r="M67"/>
  <c r="K67"/>
  <c r="I67"/>
  <c r="G67"/>
  <c r="E67"/>
  <c r="C67"/>
  <c r="Q66"/>
  <c r="O66"/>
  <c r="M66"/>
  <c r="K66"/>
  <c r="I66"/>
  <c r="G66"/>
  <c r="E66"/>
  <c r="C66"/>
  <c r="Q65"/>
  <c r="O65"/>
  <c r="M65"/>
  <c r="K65"/>
  <c r="I65"/>
  <c r="G65"/>
  <c r="E65"/>
  <c r="C65"/>
  <c r="Q64"/>
  <c r="O64"/>
  <c r="M64"/>
  <c r="K64"/>
  <c r="I64"/>
  <c r="G64"/>
  <c r="E64"/>
  <c r="C64"/>
  <c r="Q63"/>
  <c r="O63"/>
  <c r="M63"/>
  <c r="K63"/>
  <c r="I63"/>
  <c r="G63"/>
  <c r="E63"/>
  <c r="C63"/>
  <c r="Q62"/>
  <c r="O62"/>
  <c r="M62"/>
  <c r="K62"/>
  <c r="I62"/>
  <c r="G62"/>
  <c r="E62"/>
  <c r="C62"/>
  <c r="Q61"/>
  <c r="O61"/>
  <c r="M61"/>
  <c r="K61"/>
  <c r="I61"/>
  <c r="G61"/>
  <c r="E61"/>
  <c r="C61"/>
  <c r="Q60"/>
  <c r="O60"/>
  <c r="M60"/>
  <c r="K60"/>
  <c r="I60"/>
  <c r="G60"/>
  <c r="E60"/>
  <c r="C60"/>
  <c r="Q59"/>
  <c r="O59"/>
  <c r="M59"/>
  <c r="K59"/>
  <c r="I59"/>
  <c r="G59"/>
  <c r="E59"/>
  <c r="C59"/>
  <c r="Q58"/>
  <c r="O58"/>
  <c r="M58"/>
  <c r="K58"/>
  <c r="I58"/>
  <c r="G58"/>
  <c r="E58"/>
  <c r="C58"/>
  <c r="Q57"/>
  <c r="O57"/>
  <c r="M57"/>
  <c r="K57"/>
  <c r="I57"/>
  <c r="G57"/>
  <c r="E57"/>
  <c r="C57"/>
  <c r="Q56"/>
  <c r="O56"/>
  <c r="M56"/>
  <c r="K56"/>
  <c r="I56"/>
  <c r="G56"/>
  <c r="E56"/>
  <c r="C56"/>
  <c r="Q55"/>
  <c r="O55"/>
  <c r="M55"/>
  <c r="K55"/>
  <c r="I55"/>
  <c r="G55"/>
  <c r="E55"/>
  <c r="C55"/>
  <c r="Q54"/>
  <c r="O54"/>
  <c r="M54"/>
  <c r="K54"/>
  <c r="I54"/>
  <c r="G54"/>
  <c r="E54"/>
  <c r="C54"/>
  <c r="Q53"/>
  <c r="O53"/>
  <c r="M53"/>
  <c r="K53"/>
  <c r="I53"/>
  <c r="G53"/>
  <c r="E53"/>
  <c r="C53"/>
  <c r="Q52"/>
  <c r="O52"/>
  <c r="M52"/>
  <c r="K52"/>
  <c r="I52"/>
  <c r="G52"/>
  <c r="E52"/>
  <c r="C52"/>
  <c r="Q51"/>
  <c r="O51"/>
  <c r="M51"/>
  <c r="K51"/>
  <c r="I51"/>
  <c r="G51"/>
  <c r="E51"/>
  <c r="C51"/>
  <c r="Q50"/>
  <c r="O50"/>
  <c r="M50"/>
  <c r="K50"/>
  <c r="I50"/>
  <c r="G50"/>
  <c r="E50"/>
  <c r="C50"/>
  <c r="Q49"/>
  <c r="O49"/>
  <c r="M49"/>
  <c r="K49"/>
  <c r="I49"/>
  <c r="G49"/>
  <c r="E49"/>
  <c r="C49"/>
  <c r="Q48"/>
  <c r="O48"/>
  <c r="M48"/>
  <c r="K48"/>
  <c r="I48"/>
  <c r="G48"/>
  <c r="E48"/>
  <c r="C48"/>
  <c r="Q47"/>
  <c r="O47"/>
  <c r="M47"/>
  <c r="K47"/>
  <c r="I47"/>
  <c r="G47"/>
  <c r="E47"/>
  <c r="C47"/>
  <c r="Q46"/>
  <c r="O46"/>
  <c r="M46"/>
  <c r="K46"/>
  <c r="I46"/>
  <c r="G46"/>
  <c r="E46"/>
  <c r="C46"/>
  <c r="Q45"/>
  <c r="O45"/>
  <c r="M45"/>
  <c r="K45"/>
  <c r="I45"/>
  <c r="G45"/>
  <c r="E45"/>
  <c r="C45"/>
  <c r="Q44"/>
  <c r="O44"/>
  <c r="M44"/>
  <c r="K44"/>
  <c r="I44"/>
  <c r="G44"/>
  <c r="E44"/>
  <c r="C44"/>
  <c r="Q43"/>
  <c r="O43"/>
  <c r="M43"/>
  <c r="K43"/>
  <c r="I43"/>
  <c r="G43"/>
  <c r="E43"/>
  <c r="C43"/>
  <c r="Q42"/>
  <c r="O42"/>
  <c r="M42"/>
  <c r="K42"/>
  <c r="I42"/>
  <c r="G42"/>
  <c r="E42"/>
  <c r="C42"/>
  <c r="Q41"/>
  <c r="O41"/>
  <c r="M41"/>
  <c r="K41"/>
  <c r="I41"/>
  <c r="G41"/>
  <c r="E41"/>
  <c r="C41"/>
  <c r="Q40"/>
  <c r="O40"/>
  <c r="M40"/>
  <c r="K40"/>
  <c r="I40"/>
  <c r="G40"/>
  <c r="E40"/>
  <c r="C40"/>
  <c r="Q39"/>
  <c r="O39"/>
  <c r="M39"/>
  <c r="K39"/>
  <c r="I39"/>
  <c r="G39"/>
  <c r="E39"/>
  <c r="C39"/>
  <c r="Q38"/>
  <c r="O38"/>
  <c r="M38"/>
  <c r="K38"/>
  <c r="I38"/>
  <c r="G38"/>
  <c r="E38"/>
  <c r="C38"/>
  <c r="Q37"/>
  <c r="O37"/>
  <c r="M37"/>
  <c r="K37"/>
  <c r="I37"/>
  <c r="G37"/>
  <c r="E37"/>
  <c r="C37"/>
  <c r="Q36"/>
  <c r="O36"/>
  <c r="M36"/>
  <c r="K36"/>
  <c r="I36"/>
  <c r="G36"/>
  <c r="E36"/>
  <c r="C36"/>
  <c r="Q35"/>
  <c r="O35"/>
  <c r="M35"/>
  <c r="K35"/>
  <c r="I35"/>
  <c r="G35"/>
  <c r="E35"/>
  <c r="C35"/>
  <c r="Q34"/>
  <c r="O34"/>
  <c r="M34"/>
  <c r="K34"/>
  <c r="I34"/>
  <c r="G34"/>
  <c r="E34"/>
  <c r="C34"/>
  <c r="Q33"/>
  <c r="O33"/>
  <c r="M33"/>
  <c r="K33"/>
  <c r="I33"/>
  <c r="G33"/>
  <c r="E33"/>
  <c r="C33"/>
  <c r="Q32"/>
  <c r="O32"/>
  <c r="M32"/>
  <c r="K32"/>
  <c r="I32"/>
  <c r="G32"/>
  <c r="E32"/>
  <c r="C32"/>
  <c r="Q31"/>
  <c r="O31"/>
  <c r="M31"/>
  <c r="K31"/>
  <c r="I31"/>
  <c r="G31"/>
  <c r="E31"/>
  <c r="C31"/>
  <c r="Q30"/>
  <c r="O30"/>
  <c r="M30"/>
  <c r="K30"/>
  <c r="I30"/>
  <c r="G30"/>
  <c r="E30"/>
  <c r="C30"/>
  <c r="Q29"/>
  <c r="O29"/>
  <c r="M29"/>
  <c r="K29"/>
  <c r="I29"/>
  <c r="G29"/>
  <c r="E29"/>
  <c r="C29"/>
  <c r="Q28"/>
  <c r="O28"/>
  <c r="M28"/>
  <c r="K28"/>
  <c r="I28"/>
  <c r="G28"/>
  <c r="E28"/>
  <c r="C28"/>
  <c r="Q27"/>
  <c r="O27"/>
  <c r="M27"/>
  <c r="K27"/>
  <c r="I27"/>
  <c r="G27"/>
  <c r="E27"/>
  <c r="C27"/>
  <c r="Q26"/>
  <c r="O26"/>
  <c r="M26"/>
  <c r="K26"/>
  <c r="I26"/>
  <c r="G26"/>
  <c r="E26"/>
  <c r="C26"/>
  <c r="Q25"/>
  <c r="O25"/>
  <c r="M25"/>
  <c r="K25"/>
  <c r="I25"/>
  <c r="G25"/>
  <c r="E25"/>
  <c r="C25"/>
  <c r="Q24"/>
  <c r="O24"/>
  <c r="M24"/>
  <c r="K24"/>
  <c r="I24"/>
  <c r="G24"/>
  <c r="E24"/>
  <c r="C24"/>
  <c r="Q23"/>
  <c r="O23"/>
  <c r="M23"/>
  <c r="K23"/>
  <c r="I23"/>
  <c r="G23"/>
  <c r="E23"/>
  <c r="C23"/>
  <c r="Q22"/>
  <c r="O22"/>
  <c r="M22"/>
  <c r="K22"/>
  <c r="I22"/>
  <c r="G22"/>
  <c r="E22"/>
  <c r="C22"/>
  <c r="Q21"/>
  <c r="O21"/>
  <c r="M21"/>
  <c r="K21"/>
  <c r="I21"/>
  <c r="G21"/>
  <c r="E21"/>
  <c r="C21"/>
  <c r="Q20"/>
  <c r="O20"/>
  <c r="M20"/>
  <c r="K20"/>
  <c r="I20"/>
  <c r="G20"/>
  <c r="E20"/>
  <c r="C20"/>
  <c r="Q19"/>
  <c r="O19"/>
  <c r="M19"/>
  <c r="K19"/>
  <c r="I19"/>
  <c r="G19"/>
  <c r="E19"/>
  <c r="C19"/>
  <c r="Q18"/>
  <c r="O18"/>
  <c r="M18"/>
  <c r="K18"/>
  <c r="I18"/>
  <c r="G18"/>
  <c r="E18"/>
  <c r="C18"/>
  <c r="Q17"/>
  <c r="O17"/>
  <c r="M17"/>
  <c r="K17"/>
  <c r="I17"/>
  <c r="G17"/>
  <c r="E17"/>
  <c r="C17"/>
  <c r="Q16"/>
  <c r="O16"/>
  <c r="M16"/>
  <c r="K16"/>
  <c r="I16"/>
  <c r="G16"/>
  <c r="E16"/>
  <c r="C16"/>
  <c r="Q15"/>
  <c r="O15"/>
  <c r="M15"/>
  <c r="K15"/>
  <c r="I15"/>
  <c r="G15"/>
  <c r="E15"/>
  <c r="C15"/>
  <c r="Q14"/>
  <c r="O14"/>
  <c r="M14"/>
  <c r="K14"/>
  <c r="I14"/>
  <c r="G14"/>
  <c r="E14"/>
  <c r="C14"/>
  <c r="Q13"/>
  <c r="O13"/>
  <c r="M13"/>
  <c r="K13"/>
  <c r="I13"/>
  <c r="G13"/>
  <c r="E13"/>
  <c r="C13"/>
  <c r="Q12"/>
  <c r="O12"/>
  <c r="M12"/>
  <c r="K12"/>
  <c r="I12"/>
  <c r="G12"/>
  <c r="E12"/>
  <c r="C12"/>
  <c r="Q11"/>
  <c r="O11"/>
  <c r="M11"/>
  <c r="K11"/>
  <c r="I11"/>
  <c r="G11"/>
  <c r="E11"/>
  <c r="C11"/>
  <c r="Q10"/>
  <c r="O10"/>
  <c r="M10"/>
  <c r="K10"/>
  <c r="I10"/>
  <c r="G10"/>
  <c r="E10"/>
  <c r="C10"/>
  <c r="Q9"/>
  <c r="O9"/>
  <c r="M9"/>
  <c r="K9"/>
  <c r="I9"/>
  <c r="G9"/>
  <c r="E9"/>
  <c r="C9"/>
  <c r="Q8"/>
  <c r="O8"/>
  <c r="M8"/>
  <c r="K8"/>
  <c r="I8"/>
  <c r="G8"/>
  <c r="E8"/>
  <c r="C8"/>
  <c r="Q7"/>
  <c r="O7"/>
  <c r="M7"/>
  <c r="K7"/>
  <c r="I7"/>
  <c r="G7"/>
  <c r="E7"/>
  <c r="C7"/>
</calcChain>
</file>

<file path=xl/sharedStrings.xml><?xml version="1.0" encoding="utf-8"?>
<sst xmlns="http://schemas.openxmlformats.org/spreadsheetml/2006/main" count="102" uniqueCount="32">
  <si>
    <t>BOOTH DECORATORS' ROAD RACE LEAGUE 2009</t>
  </si>
  <si>
    <t>RACE 5</t>
  </si>
  <si>
    <t>HOLMEBROOK VALLEY PARK, NEWBOLD</t>
  </si>
  <si>
    <t>4.5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</si>
  <si>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</si>
  <si>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</si>
  <si>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</si>
  <si>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</si>
  <si>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</si>
  <si>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</si>
  <si>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</si>
  <si>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</si>
  <si>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</si>
  <si>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</si>
  <si>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CROSS COUNTRY LEAGUE 2011/12</t>
  </si>
  <si>
    <t>MEN</t>
  </si>
  <si>
    <t>POINTS</t>
  </si>
  <si>
    <t>SCORE</t>
  </si>
  <si>
    <t>LADIES</t>
  </si>
  <si>
    <t>COMBINED</t>
  </si>
  <si>
    <t>HEANOR</t>
  </si>
  <si>
    <t>SUTTON</t>
  </si>
  <si>
    <t>NORTH DERBYSHIRE</t>
  </si>
  <si>
    <t>RIPLEY</t>
  </si>
  <si>
    <t>BELPER</t>
  </si>
  <si>
    <t>LONG EATON</t>
  </si>
  <si>
    <t>MANSFIELD</t>
  </si>
  <si>
    <t>KIMBERLEY</t>
  </si>
  <si>
    <t>CHESAPEAKE</t>
  </si>
  <si>
    <t>ILKESTON</t>
  </si>
  <si>
    <t>WIRKSWORTH</t>
  </si>
  <si>
    <t>FINAL LEAGUE STANDINGS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</si>
</sst>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14" fontId="2" fillId="0" borderId="0" xfId="0" applyNumberFormat="1" applyFont="1" applyFill="1"/>
    <xf numFmtId="14" fontId="2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14" fontId="2" fillId="0" borderId="0" xfId="0" applyNumberFormat="1" applyFont="1" applyFill="1" applyAlignment="1">
      <alignment horizontal="centerContinuous"/>
    </xf>
    <xf numFmtId="14" fontId="2" fillId="0" borderId="0" xfId="0" applyNumberFormat="1" applyFont="1" applyFill="1" applyBorder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45" fontId="5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0" xfId="0" applyFont="1" applyBorder="1"/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4" fontId="2" fillId="0" borderId="0" xfId="0" applyNumberFormat="1" applyFont="1" applyFill="1" applyAlignment="1">
      <alignment horizontal="left"/>
    </xf>
    <xf numFmtId="14" fontId="7" fillId="0" borderId="0" xfId="0" applyNumberFormat="1" applyFont="1" applyFill="1"/>
    <xf numFmtId="45" fontId="3" fillId="0" borderId="0" xfId="0" applyNumberFormat="1" applyFont="1"/>
    <xf numFmtId="0" fontId="0" fillId="0" borderId="0" xfId="0" quotePrefix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/Documents/KADS/BDL%201011/BDL%20DATABASE%202011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Chris</v>
          </cell>
          <cell r="D2" t="str">
            <v>Rainsford</v>
          </cell>
          <cell r="E2" t="str">
            <v>Heanor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>
            <v>1.9270833333333334E-2</v>
          </cell>
        </row>
        <row r="3">
          <cell r="C3" t="str">
            <v>Carl</v>
          </cell>
          <cell r="D3" t="str">
            <v>Allwood</v>
          </cell>
          <cell r="E3" t="str">
            <v>Sutton</v>
          </cell>
          <cell r="F3" t="str">
            <v>SM</v>
          </cell>
          <cell r="G3">
            <v>2</v>
          </cell>
          <cell r="H3" t="str">
            <v/>
          </cell>
          <cell r="I3">
            <v>2</v>
          </cell>
          <cell r="J3">
            <v>2.0011574074074074E-2</v>
          </cell>
        </row>
        <row r="4">
          <cell r="C4" t="str">
            <v>Dean</v>
          </cell>
          <cell r="D4" t="str">
            <v>Taylor</v>
          </cell>
          <cell r="E4" t="str">
            <v>Ripley</v>
          </cell>
          <cell r="F4" t="str">
            <v>SM</v>
          </cell>
          <cell r="G4">
            <v>3</v>
          </cell>
          <cell r="H4" t="str">
            <v/>
          </cell>
          <cell r="I4">
            <v>3</v>
          </cell>
          <cell r="J4">
            <v>2.0821759259259262E-2</v>
          </cell>
        </row>
        <row r="5">
          <cell r="C5" t="str">
            <v>Chris</v>
          </cell>
          <cell r="D5" t="str">
            <v>Adams</v>
          </cell>
          <cell r="E5" t="str">
            <v>North Derbyshire</v>
          </cell>
          <cell r="F5" t="str">
            <v>SM</v>
          </cell>
          <cell r="G5">
            <v>4</v>
          </cell>
          <cell r="H5" t="str">
            <v/>
          </cell>
          <cell r="I5">
            <v>4</v>
          </cell>
          <cell r="J5">
            <v>2.0949074074074071E-2</v>
          </cell>
        </row>
        <row r="6">
          <cell r="C6" t="str">
            <v>Tim</v>
          </cell>
          <cell r="D6" t="str">
            <v>Clayton</v>
          </cell>
          <cell r="E6" t="str">
            <v>North Derbyshire</v>
          </cell>
          <cell r="F6" t="str">
            <v>VM45</v>
          </cell>
          <cell r="G6">
            <v>1</v>
          </cell>
          <cell r="H6" t="str">
            <v/>
          </cell>
          <cell r="I6">
            <v>5</v>
          </cell>
          <cell r="J6">
            <v>2.105324074074074E-2</v>
          </cell>
        </row>
        <row r="7">
          <cell r="C7" t="str">
            <v>Steve</v>
          </cell>
          <cell r="D7" t="str">
            <v>Ashmore</v>
          </cell>
          <cell r="E7" t="str">
            <v>Heanor</v>
          </cell>
          <cell r="F7" t="str">
            <v>SM</v>
          </cell>
          <cell r="G7">
            <v>5</v>
          </cell>
          <cell r="H7" t="str">
            <v/>
          </cell>
          <cell r="I7">
            <v>6</v>
          </cell>
          <cell r="J7">
            <v>2.1099537037037035E-2</v>
          </cell>
        </row>
        <row r="8">
          <cell r="C8" t="str">
            <v>Andy</v>
          </cell>
          <cell r="D8" t="str">
            <v>Wetherill</v>
          </cell>
          <cell r="E8" t="str">
            <v>Sutton</v>
          </cell>
          <cell r="F8" t="str">
            <v>VM50</v>
          </cell>
          <cell r="G8">
            <v>1</v>
          </cell>
          <cell r="H8" t="str">
            <v/>
          </cell>
          <cell r="I8">
            <v>7</v>
          </cell>
          <cell r="J8">
            <v>2.1157407407407406E-2</v>
          </cell>
        </row>
        <row r="9">
          <cell r="C9" t="str">
            <v>Lee</v>
          </cell>
          <cell r="D9" t="str">
            <v>Morris</v>
          </cell>
          <cell r="E9" t="str">
            <v>North Derbyshire</v>
          </cell>
          <cell r="F9" t="str">
            <v>SM</v>
          </cell>
          <cell r="G9">
            <v>6</v>
          </cell>
          <cell r="H9" t="str">
            <v/>
          </cell>
          <cell r="I9">
            <v>8</v>
          </cell>
          <cell r="J9">
            <v>2.1203703703703704E-2</v>
          </cell>
        </row>
        <row r="10">
          <cell r="C10" t="str">
            <v>Liam</v>
          </cell>
          <cell r="D10" t="str">
            <v>Hodson</v>
          </cell>
          <cell r="E10" t="str">
            <v>Sutton</v>
          </cell>
          <cell r="F10" t="str">
            <v>SM</v>
          </cell>
          <cell r="G10">
            <v>7</v>
          </cell>
          <cell r="H10" t="str">
            <v/>
          </cell>
          <cell r="I10">
            <v>9</v>
          </cell>
          <cell r="J10">
            <v>2.1469907407407406E-2</v>
          </cell>
        </row>
        <row r="11">
          <cell r="C11" t="str">
            <v>Ian</v>
          </cell>
          <cell r="D11" t="str">
            <v>Hunter</v>
          </cell>
          <cell r="E11" t="str">
            <v>Kimberley</v>
          </cell>
          <cell r="F11" t="str">
            <v>SM</v>
          </cell>
          <cell r="G11">
            <v>8</v>
          </cell>
          <cell r="H11" t="str">
            <v/>
          </cell>
          <cell r="I11">
            <v>10</v>
          </cell>
          <cell r="J11">
            <v>2.1585648148148149E-2</v>
          </cell>
        </row>
        <row r="12">
          <cell r="C12" t="str">
            <v>Anthony</v>
          </cell>
          <cell r="D12" t="str">
            <v>Robinson</v>
          </cell>
          <cell r="E12" t="str">
            <v>Mansfield</v>
          </cell>
          <cell r="F12" t="e">
            <v>#N/A</v>
          </cell>
          <cell r="G12">
            <v>1</v>
          </cell>
          <cell r="H12" t="str">
            <v/>
          </cell>
          <cell r="I12">
            <v>11</v>
          </cell>
          <cell r="J12">
            <v>2.1770833333333333E-2</v>
          </cell>
        </row>
        <row r="13">
          <cell r="C13" t="str">
            <v>Paul</v>
          </cell>
          <cell r="D13" t="str">
            <v>Clarke</v>
          </cell>
          <cell r="E13" t="str">
            <v>Heanor</v>
          </cell>
          <cell r="F13" t="str">
            <v>SM</v>
          </cell>
          <cell r="G13">
            <v>9</v>
          </cell>
          <cell r="H13" t="str">
            <v/>
          </cell>
          <cell r="I13">
            <v>12</v>
          </cell>
          <cell r="J13">
            <v>2.1898148148148149E-2</v>
          </cell>
        </row>
        <row r="14">
          <cell r="C14" t="str">
            <v>Mark</v>
          </cell>
          <cell r="D14" t="str">
            <v>Boot</v>
          </cell>
          <cell r="E14" t="str">
            <v>Long Eaton</v>
          </cell>
          <cell r="F14" t="str">
            <v>SM</v>
          </cell>
          <cell r="G14">
            <v>10</v>
          </cell>
          <cell r="H14" t="str">
            <v/>
          </cell>
          <cell r="I14">
            <v>13</v>
          </cell>
          <cell r="J14">
            <v>2.1921296296296296E-2</v>
          </cell>
        </row>
        <row r="15">
          <cell r="C15" t="str">
            <v>Carl</v>
          </cell>
          <cell r="D15" t="str">
            <v>Wright</v>
          </cell>
          <cell r="E15" t="str">
            <v>Kimberley</v>
          </cell>
          <cell r="F15" t="str">
            <v>SM</v>
          </cell>
          <cell r="G15">
            <v>11</v>
          </cell>
          <cell r="H15" t="str">
            <v/>
          </cell>
          <cell r="I15">
            <v>14</v>
          </cell>
          <cell r="J15">
            <v>2.1979166666666668E-2</v>
          </cell>
        </row>
        <row r="16">
          <cell r="C16" t="str">
            <v>Steve</v>
          </cell>
          <cell r="D16" t="str">
            <v>Leverton</v>
          </cell>
          <cell r="E16" t="str">
            <v>North Derbyshire</v>
          </cell>
          <cell r="F16" t="str">
            <v>VM50</v>
          </cell>
          <cell r="G16">
            <v>2</v>
          </cell>
          <cell r="H16" t="str">
            <v/>
          </cell>
          <cell r="I16">
            <v>15</v>
          </cell>
          <cell r="J16">
            <v>2.2210648148148149E-2</v>
          </cell>
        </row>
        <row r="17">
          <cell r="C17" t="str">
            <v>Anthony</v>
          </cell>
          <cell r="D17" t="str">
            <v>Weatherson</v>
          </cell>
          <cell r="E17" t="str">
            <v>Heanor</v>
          </cell>
          <cell r="F17" t="str">
            <v>VM40</v>
          </cell>
          <cell r="G17">
            <v>1</v>
          </cell>
          <cell r="H17" t="str">
            <v/>
          </cell>
          <cell r="I17">
            <v>16</v>
          </cell>
          <cell r="J17">
            <v>2.2280092592592594E-2</v>
          </cell>
        </row>
        <row r="18">
          <cell r="C18" t="str">
            <v>Paul</v>
          </cell>
          <cell r="D18" t="str">
            <v>Whittingham</v>
          </cell>
          <cell r="E18" t="str">
            <v>Sutton</v>
          </cell>
          <cell r="F18" t="str">
            <v>VM45</v>
          </cell>
          <cell r="G18">
            <v>2</v>
          </cell>
          <cell r="H18" t="str">
            <v/>
          </cell>
          <cell r="I18">
            <v>17</v>
          </cell>
          <cell r="J18">
            <v>2.2361111111111113E-2</v>
          </cell>
        </row>
        <row r="19">
          <cell r="C19" t="str">
            <v>Tim</v>
          </cell>
          <cell r="D19" t="str">
            <v>Holling</v>
          </cell>
          <cell r="E19" t="str">
            <v>Belper</v>
          </cell>
          <cell r="F19" t="str">
            <v>SM</v>
          </cell>
          <cell r="G19">
            <v>12</v>
          </cell>
          <cell r="H19" t="str">
            <v/>
          </cell>
          <cell r="I19">
            <v>18</v>
          </cell>
          <cell r="J19">
            <v>2.2488425925925926E-2</v>
          </cell>
        </row>
        <row r="20">
          <cell r="C20" t="str">
            <v xml:space="preserve">Matt </v>
          </cell>
          <cell r="D20" t="str">
            <v>Jones</v>
          </cell>
          <cell r="E20" t="str">
            <v>Ripley</v>
          </cell>
          <cell r="F20" t="str">
            <v>VM40</v>
          </cell>
          <cell r="G20">
            <v>2</v>
          </cell>
          <cell r="H20" t="str">
            <v/>
          </cell>
          <cell r="I20">
            <v>19</v>
          </cell>
          <cell r="J20">
            <v>2.252314814814815E-2</v>
          </cell>
        </row>
        <row r="21">
          <cell r="C21" t="str">
            <v>Matt</v>
          </cell>
          <cell r="D21" t="str">
            <v>Rogers</v>
          </cell>
          <cell r="E21" t="str">
            <v>Kimberley</v>
          </cell>
          <cell r="F21" t="str">
            <v>SM</v>
          </cell>
          <cell r="G21">
            <v>13</v>
          </cell>
          <cell r="H21" t="str">
            <v/>
          </cell>
          <cell r="I21">
            <v>20</v>
          </cell>
          <cell r="J21">
            <v>2.2592592592592595E-2</v>
          </cell>
        </row>
        <row r="22">
          <cell r="C22" t="str">
            <v>Sean</v>
          </cell>
          <cell r="D22" t="str">
            <v>Martin</v>
          </cell>
          <cell r="E22" t="str">
            <v>Sutton</v>
          </cell>
          <cell r="F22" t="str">
            <v>SM</v>
          </cell>
          <cell r="G22">
            <v>14</v>
          </cell>
          <cell r="H22" t="str">
            <v/>
          </cell>
          <cell r="I22">
            <v>21</v>
          </cell>
          <cell r="J22">
            <v>2.2627314814814815E-2</v>
          </cell>
        </row>
        <row r="23">
          <cell r="C23" t="str">
            <v>Josh</v>
          </cell>
          <cell r="D23" t="str">
            <v>Housley</v>
          </cell>
          <cell r="E23" t="str">
            <v>Heanor</v>
          </cell>
          <cell r="F23" t="str">
            <v>SM</v>
          </cell>
          <cell r="G23">
            <v>15</v>
          </cell>
          <cell r="H23" t="str">
            <v/>
          </cell>
          <cell r="I23">
            <v>22</v>
          </cell>
          <cell r="J23">
            <v>2.2673611111111113E-2</v>
          </cell>
        </row>
        <row r="24">
          <cell r="C24" t="str">
            <v>Nikita</v>
          </cell>
          <cell r="D24" t="str">
            <v>Pembleton</v>
          </cell>
          <cell r="E24" t="str">
            <v>Sutton</v>
          </cell>
          <cell r="F24" t="str">
            <v>SL</v>
          </cell>
          <cell r="G24">
            <v>1</v>
          </cell>
          <cell r="H24">
            <v>1</v>
          </cell>
          <cell r="I24" t="str">
            <v/>
          </cell>
          <cell r="J24">
            <v>2.2708333333333334E-2</v>
          </cell>
        </row>
        <row r="25">
          <cell r="C25" t="str">
            <v>Brent</v>
          </cell>
          <cell r="D25" t="str">
            <v>Stevenson</v>
          </cell>
          <cell r="E25" t="str">
            <v>Sutton</v>
          </cell>
          <cell r="F25" t="str">
            <v>VM40</v>
          </cell>
          <cell r="G25">
            <v>3</v>
          </cell>
          <cell r="H25" t="str">
            <v/>
          </cell>
          <cell r="I25">
            <v>23</v>
          </cell>
          <cell r="J25">
            <v>0.23128472222222224</v>
          </cell>
        </row>
        <row r="26">
          <cell r="C26" t="str">
            <v>Lee</v>
          </cell>
          <cell r="D26" t="str">
            <v>Perkins</v>
          </cell>
          <cell r="E26" t="str">
            <v>Heanor</v>
          </cell>
          <cell r="F26" t="str">
            <v>SM</v>
          </cell>
          <cell r="G26">
            <v>16</v>
          </cell>
          <cell r="H26" t="str">
            <v/>
          </cell>
          <cell r="I26">
            <v>24</v>
          </cell>
          <cell r="J26">
            <v>2.3032407407407404E-2</v>
          </cell>
        </row>
        <row r="27">
          <cell r="C27" t="str">
            <v>Rob</v>
          </cell>
          <cell r="D27" t="str">
            <v>Fox</v>
          </cell>
          <cell r="E27" t="str">
            <v>Long Eaton</v>
          </cell>
          <cell r="F27" t="str">
            <v>VM50</v>
          </cell>
          <cell r="G27">
            <v>3</v>
          </cell>
          <cell r="H27" t="str">
            <v/>
          </cell>
          <cell r="I27">
            <v>25</v>
          </cell>
          <cell r="J27">
            <v>2.3368055555555555E-2</v>
          </cell>
        </row>
        <row r="28">
          <cell r="C28" t="str">
            <v>Steve</v>
          </cell>
          <cell r="D28" t="str">
            <v>Bennett</v>
          </cell>
          <cell r="E28" t="str">
            <v>North Derbyshire</v>
          </cell>
          <cell r="F28" t="str">
            <v>VM50</v>
          </cell>
          <cell r="G28">
            <v>4</v>
          </cell>
          <cell r="H28" t="str">
            <v/>
          </cell>
          <cell r="I28">
            <v>26</v>
          </cell>
          <cell r="J28">
            <v>2.3506944444444441E-2</v>
          </cell>
        </row>
        <row r="29">
          <cell r="C29" t="str">
            <v>Luke</v>
          </cell>
          <cell r="D29" t="str">
            <v>Beresford</v>
          </cell>
          <cell r="E29" t="str">
            <v>Ripley</v>
          </cell>
          <cell r="F29" t="str">
            <v>SM</v>
          </cell>
          <cell r="G29">
            <v>17</v>
          </cell>
          <cell r="H29" t="str">
            <v/>
          </cell>
          <cell r="I29">
            <v>27</v>
          </cell>
          <cell r="J29">
            <v>2.3796296296296295E-2</v>
          </cell>
        </row>
        <row r="30">
          <cell r="C30" t="str">
            <v>Ed</v>
          </cell>
          <cell r="D30" t="str">
            <v>Godber</v>
          </cell>
          <cell r="E30" t="str">
            <v>Heanor</v>
          </cell>
          <cell r="F30" t="str">
            <v>SM</v>
          </cell>
          <cell r="G30">
            <v>18</v>
          </cell>
          <cell r="H30" t="str">
            <v/>
          </cell>
          <cell r="I30">
            <v>28</v>
          </cell>
          <cell r="J30">
            <v>2.3877314814814813E-2</v>
          </cell>
        </row>
        <row r="31">
          <cell r="C31" t="str">
            <v>Mark</v>
          </cell>
          <cell r="D31" t="str">
            <v>Lay</v>
          </cell>
          <cell r="E31" t="str">
            <v>Long Eaton</v>
          </cell>
          <cell r="F31" t="str">
            <v>SM</v>
          </cell>
          <cell r="G31">
            <v>19</v>
          </cell>
          <cell r="H31" t="str">
            <v/>
          </cell>
          <cell r="I31">
            <v>29</v>
          </cell>
          <cell r="J31">
            <v>2.3969907407407405E-2</v>
          </cell>
        </row>
        <row r="32">
          <cell r="C32" t="str">
            <v>Jack</v>
          </cell>
          <cell r="D32" t="str">
            <v>Dakin</v>
          </cell>
          <cell r="E32" t="str">
            <v>Belper</v>
          </cell>
          <cell r="F32" t="str">
            <v>JM</v>
          </cell>
          <cell r="G32">
            <v>1</v>
          </cell>
          <cell r="H32" t="str">
            <v/>
          </cell>
          <cell r="I32">
            <v>30</v>
          </cell>
          <cell r="J32">
            <v>2.4016203703703703E-2</v>
          </cell>
        </row>
        <row r="33">
          <cell r="C33" t="str">
            <v>Pete</v>
          </cell>
          <cell r="D33" t="str">
            <v>Webb</v>
          </cell>
          <cell r="E33" t="str">
            <v>Long Eaton</v>
          </cell>
          <cell r="F33" t="str">
            <v>SM</v>
          </cell>
          <cell r="G33">
            <v>20</v>
          </cell>
          <cell r="H33" t="str">
            <v/>
          </cell>
          <cell r="I33">
            <v>31</v>
          </cell>
          <cell r="J33">
            <v>2.4201388888888887E-2</v>
          </cell>
        </row>
        <row r="34">
          <cell r="C34" t="str">
            <v>Richard</v>
          </cell>
          <cell r="D34" t="str">
            <v>Phillis</v>
          </cell>
          <cell r="E34" t="str">
            <v>Ripley</v>
          </cell>
          <cell r="F34" t="str">
            <v>SM</v>
          </cell>
          <cell r="G34">
            <v>21</v>
          </cell>
          <cell r="H34" t="str">
            <v/>
          </cell>
          <cell r="I34">
            <v>32</v>
          </cell>
          <cell r="J34">
            <v>2.4282407407407405E-2</v>
          </cell>
        </row>
        <row r="35">
          <cell r="C35" t="str">
            <v>Lucy</v>
          </cell>
          <cell r="D35" t="str">
            <v>Holmes</v>
          </cell>
          <cell r="E35" t="str">
            <v>Ripley</v>
          </cell>
          <cell r="F35" t="str">
            <v>SL</v>
          </cell>
          <cell r="G35">
            <v>2</v>
          </cell>
          <cell r="H35">
            <v>2</v>
          </cell>
          <cell r="I35" t="str">
            <v/>
          </cell>
          <cell r="J35">
            <v>2.4409722222222222E-2</v>
          </cell>
        </row>
        <row r="36">
          <cell r="C36" t="str">
            <v>Dave</v>
          </cell>
          <cell r="D36" t="str">
            <v>Boot</v>
          </cell>
          <cell r="E36" t="str">
            <v>Long Eaton</v>
          </cell>
          <cell r="F36" t="str">
            <v>VM45</v>
          </cell>
          <cell r="G36">
            <v>3</v>
          </cell>
          <cell r="H36" t="str">
            <v/>
          </cell>
          <cell r="I36">
            <v>33</v>
          </cell>
          <cell r="J36">
            <v>2.4571759259259258E-2</v>
          </cell>
        </row>
        <row r="37">
          <cell r="C37" t="str">
            <v>Luke</v>
          </cell>
          <cell r="D37" t="str">
            <v>Freeman</v>
          </cell>
          <cell r="E37" t="str">
            <v>Ripley</v>
          </cell>
          <cell r="F37" t="str">
            <v>SM</v>
          </cell>
          <cell r="G37">
            <v>22</v>
          </cell>
          <cell r="H37" t="str">
            <v/>
          </cell>
          <cell r="I37">
            <v>34</v>
          </cell>
          <cell r="J37">
            <v>2.4687500000000001E-2</v>
          </cell>
        </row>
        <row r="38">
          <cell r="C38" t="str">
            <v>Robert</v>
          </cell>
          <cell r="D38" t="str">
            <v>Norman</v>
          </cell>
          <cell r="E38" t="str">
            <v>Belper</v>
          </cell>
          <cell r="F38" t="str">
            <v>SM</v>
          </cell>
          <cell r="G38">
            <v>23</v>
          </cell>
          <cell r="H38" t="str">
            <v/>
          </cell>
          <cell r="I38">
            <v>35</v>
          </cell>
          <cell r="J38">
            <v>2.4687500000000001E-2</v>
          </cell>
        </row>
        <row r="39">
          <cell r="C39" t="str">
            <v>Karl</v>
          </cell>
          <cell r="D39" t="str">
            <v>Atton</v>
          </cell>
          <cell r="E39" t="str">
            <v>Belper</v>
          </cell>
          <cell r="F39" t="str">
            <v>VM40</v>
          </cell>
          <cell r="G39">
            <v>4</v>
          </cell>
          <cell r="H39" t="str">
            <v/>
          </cell>
          <cell r="I39">
            <v>36</v>
          </cell>
          <cell r="J39">
            <v>2.480324074074074E-2</v>
          </cell>
        </row>
        <row r="40">
          <cell r="C40" t="str">
            <v>Andy</v>
          </cell>
          <cell r="D40" t="str">
            <v>Rose</v>
          </cell>
          <cell r="E40" t="str">
            <v>Belper</v>
          </cell>
          <cell r="F40" t="str">
            <v>SM</v>
          </cell>
          <cell r="G40">
            <v>24</v>
          </cell>
          <cell r="H40" t="str">
            <v/>
          </cell>
          <cell r="I40">
            <v>37</v>
          </cell>
          <cell r="J40">
            <v>2.4872685185185185E-2</v>
          </cell>
        </row>
        <row r="41">
          <cell r="C41" t="str">
            <v>Sally</v>
          </cell>
          <cell r="D41" t="str">
            <v>Hopkins</v>
          </cell>
          <cell r="E41" t="str">
            <v>Mansfield</v>
          </cell>
          <cell r="F41" t="str">
            <v>SL</v>
          </cell>
          <cell r="G41">
            <v>3</v>
          </cell>
          <cell r="H41">
            <v>3</v>
          </cell>
          <cell r="I41" t="str">
            <v/>
          </cell>
          <cell r="J41">
            <v>2.4918981481481483E-2</v>
          </cell>
        </row>
        <row r="42">
          <cell r="C42" t="str">
            <v>Mark</v>
          </cell>
          <cell r="D42" t="str">
            <v>Tomlinson</v>
          </cell>
          <cell r="E42" t="str">
            <v>Ripley</v>
          </cell>
          <cell r="F42" t="str">
            <v>VM40</v>
          </cell>
          <cell r="G42">
            <v>5</v>
          </cell>
          <cell r="H42" t="str">
            <v/>
          </cell>
          <cell r="I42">
            <v>38</v>
          </cell>
          <cell r="J42">
            <v>2.5173611111111112E-2</v>
          </cell>
        </row>
        <row r="43">
          <cell r="C43" t="str">
            <v>Simon</v>
          </cell>
          <cell r="D43" t="str">
            <v>Neumann</v>
          </cell>
          <cell r="E43" t="str">
            <v>Heanor</v>
          </cell>
          <cell r="F43" t="str">
            <v>SM</v>
          </cell>
          <cell r="G43">
            <v>25</v>
          </cell>
          <cell r="H43" t="str">
            <v/>
          </cell>
          <cell r="I43">
            <v>39</v>
          </cell>
          <cell r="J43">
            <v>2.5208333333333336E-2</v>
          </cell>
        </row>
        <row r="44">
          <cell r="C44" t="str">
            <v>John</v>
          </cell>
          <cell r="D44" t="str">
            <v>Gorman</v>
          </cell>
          <cell r="E44" t="str">
            <v>North Derbyshire</v>
          </cell>
          <cell r="F44" t="str">
            <v>VM55</v>
          </cell>
          <cell r="G44">
            <v>1</v>
          </cell>
          <cell r="H44" t="str">
            <v/>
          </cell>
          <cell r="I44">
            <v>40</v>
          </cell>
          <cell r="J44">
            <v>2.5335648148148149E-2</v>
          </cell>
        </row>
        <row r="45">
          <cell r="C45" t="str">
            <v>Mark</v>
          </cell>
          <cell r="D45" t="str">
            <v>Riches</v>
          </cell>
          <cell r="E45" t="str">
            <v>Belper</v>
          </cell>
          <cell r="F45" t="str">
            <v>VM45</v>
          </cell>
          <cell r="G45">
            <v>4</v>
          </cell>
          <cell r="H45" t="str">
            <v/>
          </cell>
          <cell r="I45">
            <v>41</v>
          </cell>
          <cell r="J45">
            <v>2.5347222222222222E-2</v>
          </cell>
        </row>
        <row r="46">
          <cell r="C46" t="str">
            <v>Simon</v>
          </cell>
          <cell r="D46" t="str">
            <v>Davis</v>
          </cell>
          <cell r="E46" t="str">
            <v>Ilkeston</v>
          </cell>
          <cell r="F46" t="str">
            <v>VM45</v>
          </cell>
          <cell r="G46">
            <v>5</v>
          </cell>
          <cell r="H46" t="str">
            <v/>
          </cell>
          <cell r="I46">
            <v>42</v>
          </cell>
          <cell r="J46">
            <v>2.5381944444444447E-2</v>
          </cell>
        </row>
        <row r="47">
          <cell r="C47" t="str">
            <v>Jordan</v>
          </cell>
          <cell r="D47" t="str">
            <v>Mitchell</v>
          </cell>
          <cell r="E47" t="str">
            <v>Sutton</v>
          </cell>
          <cell r="F47" t="str">
            <v>JM</v>
          </cell>
          <cell r="G47">
            <v>2</v>
          </cell>
          <cell r="H47" t="str">
            <v/>
          </cell>
          <cell r="I47">
            <v>43</v>
          </cell>
          <cell r="J47">
            <v>2.5555555555555557E-2</v>
          </cell>
        </row>
        <row r="48">
          <cell r="C48" t="str">
            <v>Jill</v>
          </cell>
          <cell r="D48" t="str">
            <v>Burke</v>
          </cell>
          <cell r="E48" t="str">
            <v>Heanor</v>
          </cell>
          <cell r="F48" t="str">
            <v>VL45</v>
          </cell>
          <cell r="G48">
            <v>1</v>
          </cell>
          <cell r="H48">
            <v>4</v>
          </cell>
          <cell r="I48" t="str">
            <v/>
          </cell>
          <cell r="J48">
            <v>2.5694444444444443E-2</v>
          </cell>
        </row>
        <row r="49">
          <cell r="C49" t="str">
            <v>Ryan</v>
          </cell>
          <cell r="D49" t="str">
            <v>Ball</v>
          </cell>
          <cell r="E49" t="str">
            <v>Ripley</v>
          </cell>
          <cell r="F49" t="str">
            <v>SM</v>
          </cell>
          <cell r="G49">
            <v>26</v>
          </cell>
          <cell r="H49" t="str">
            <v/>
          </cell>
          <cell r="I49">
            <v>44</v>
          </cell>
          <cell r="J49">
            <v>2.5810185185185183E-2</v>
          </cell>
        </row>
        <row r="50">
          <cell r="C50" t="str">
            <v>Dan</v>
          </cell>
          <cell r="D50" t="str">
            <v>Gooch</v>
          </cell>
          <cell r="E50" t="str">
            <v>Kimberley</v>
          </cell>
          <cell r="F50" t="str">
            <v>SM</v>
          </cell>
          <cell r="G50">
            <v>27</v>
          </cell>
          <cell r="H50" t="str">
            <v/>
          </cell>
          <cell r="I50">
            <v>45</v>
          </cell>
          <cell r="J50">
            <v>2.5902777777777778E-2</v>
          </cell>
        </row>
        <row r="51">
          <cell r="C51" t="str">
            <v>Laura</v>
          </cell>
          <cell r="D51" t="str">
            <v>Harvey</v>
          </cell>
          <cell r="E51" t="str">
            <v>Heanor</v>
          </cell>
          <cell r="F51" t="str">
            <v>SL</v>
          </cell>
          <cell r="G51">
            <v>4</v>
          </cell>
          <cell r="H51">
            <v>5</v>
          </cell>
          <cell r="I51" t="str">
            <v/>
          </cell>
          <cell r="J51">
            <v>2.5949074074074072E-2</v>
          </cell>
        </row>
        <row r="52">
          <cell r="C52" t="str">
            <v>Helen</v>
          </cell>
          <cell r="D52" t="str">
            <v>Woods</v>
          </cell>
          <cell r="E52" t="str">
            <v>Kimberley</v>
          </cell>
          <cell r="F52" t="str">
            <v>SL</v>
          </cell>
          <cell r="G52">
            <v>5</v>
          </cell>
          <cell r="H52">
            <v>6</v>
          </cell>
          <cell r="I52" t="str">
            <v/>
          </cell>
          <cell r="J52">
            <v>2.6064814814814815E-2</v>
          </cell>
        </row>
        <row r="53">
          <cell r="C53" t="str">
            <v>David</v>
          </cell>
          <cell r="D53" t="str">
            <v>James</v>
          </cell>
          <cell r="E53" t="str">
            <v>Kimberley</v>
          </cell>
          <cell r="F53" t="str">
            <v>VM60</v>
          </cell>
          <cell r="G53">
            <v>1</v>
          </cell>
          <cell r="H53" t="str">
            <v/>
          </cell>
          <cell r="I53">
            <v>46</v>
          </cell>
          <cell r="J53">
            <v>2.6168981481481481E-2</v>
          </cell>
        </row>
        <row r="54">
          <cell r="C54" t="str">
            <v>Phil</v>
          </cell>
          <cell r="D54" t="str">
            <v>Butt</v>
          </cell>
          <cell r="E54" t="str">
            <v>Belper</v>
          </cell>
          <cell r="F54" t="str">
            <v>VM45</v>
          </cell>
          <cell r="G54">
            <v>6</v>
          </cell>
          <cell r="H54" t="str">
            <v/>
          </cell>
          <cell r="I54">
            <v>47</v>
          </cell>
          <cell r="J54">
            <v>2.6192129629629628E-2</v>
          </cell>
        </row>
        <row r="55">
          <cell r="C55" t="str">
            <v>Brian</v>
          </cell>
          <cell r="D55" t="str">
            <v>Hampton</v>
          </cell>
          <cell r="E55" t="str">
            <v>North Derbyshire</v>
          </cell>
          <cell r="F55" t="str">
            <v>VM65</v>
          </cell>
          <cell r="G55">
            <v>1</v>
          </cell>
          <cell r="H55" t="str">
            <v/>
          </cell>
          <cell r="I55">
            <v>48</v>
          </cell>
          <cell r="J55">
            <v>2.6215277777777778E-2</v>
          </cell>
        </row>
        <row r="56">
          <cell r="C56" t="str">
            <v>Phillip</v>
          </cell>
          <cell r="D56" t="str">
            <v>Woodman</v>
          </cell>
          <cell r="E56" t="str">
            <v>Ripley</v>
          </cell>
          <cell r="F56" t="str">
            <v>VM60</v>
          </cell>
          <cell r="G56">
            <v>2</v>
          </cell>
          <cell r="H56" t="str">
            <v/>
          </cell>
          <cell r="I56">
            <v>49</v>
          </cell>
          <cell r="J56">
            <v>2.6550925925925926E-2</v>
          </cell>
        </row>
        <row r="57">
          <cell r="C57" t="str">
            <v>Yvonne</v>
          </cell>
          <cell r="D57" t="str">
            <v>Hobday</v>
          </cell>
          <cell r="E57" t="str">
            <v>Heanor</v>
          </cell>
          <cell r="F57" t="str">
            <v>VL50</v>
          </cell>
          <cell r="G57">
            <v>1</v>
          </cell>
          <cell r="H57">
            <v>7</v>
          </cell>
          <cell r="I57" t="str">
            <v/>
          </cell>
          <cell r="J57">
            <v>2.6620370370370371E-2</v>
          </cell>
        </row>
        <row r="58">
          <cell r="C58" t="str">
            <v>Steph</v>
          </cell>
          <cell r="D58" t="str">
            <v>Ilsley</v>
          </cell>
          <cell r="E58" t="str">
            <v>Belper</v>
          </cell>
          <cell r="F58" t="str">
            <v>VL50</v>
          </cell>
          <cell r="G58">
            <v>2</v>
          </cell>
          <cell r="H58">
            <v>8</v>
          </cell>
          <cell r="I58" t="str">
            <v/>
          </cell>
          <cell r="J58">
            <v>2.6712962962962963E-2</v>
          </cell>
        </row>
        <row r="59">
          <cell r="C59" t="str">
            <v>Karl</v>
          </cell>
          <cell r="D59" t="str">
            <v>Tietz</v>
          </cell>
          <cell r="E59" t="str">
            <v>Ripley</v>
          </cell>
          <cell r="F59" t="str">
            <v>VM55</v>
          </cell>
          <cell r="G59">
            <v>2</v>
          </cell>
          <cell r="H59" t="str">
            <v/>
          </cell>
          <cell r="I59">
            <v>50</v>
          </cell>
          <cell r="J59">
            <v>2.675925925925926E-2</v>
          </cell>
        </row>
        <row r="60">
          <cell r="C60" t="str">
            <v>Wendy</v>
          </cell>
          <cell r="D60" t="str">
            <v>Mullineux</v>
          </cell>
          <cell r="E60" t="str">
            <v>Heanor</v>
          </cell>
          <cell r="F60" t="str">
            <v>SL</v>
          </cell>
          <cell r="G60">
            <v>6</v>
          </cell>
          <cell r="H60">
            <v>9</v>
          </cell>
          <cell r="I60" t="str">
            <v/>
          </cell>
          <cell r="J60">
            <v>2.6828703703703705E-2</v>
          </cell>
        </row>
        <row r="61">
          <cell r="C61" t="str">
            <v>Theresa</v>
          </cell>
          <cell r="D61" t="str">
            <v>Hempsall</v>
          </cell>
          <cell r="E61" t="str">
            <v>Belper</v>
          </cell>
          <cell r="F61" t="str">
            <v>VL45</v>
          </cell>
          <cell r="G61">
            <v>2</v>
          </cell>
          <cell r="H61">
            <v>10</v>
          </cell>
          <cell r="I61" t="str">
            <v/>
          </cell>
          <cell r="J61">
            <v>2.6932870370370371E-2</v>
          </cell>
        </row>
        <row r="62">
          <cell r="C62" t="str">
            <v>Leonie</v>
          </cell>
          <cell r="D62" t="str">
            <v>Shipley</v>
          </cell>
          <cell r="E62" t="str">
            <v>Chesapeake</v>
          </cell>
          <cell r="F62" t="str">
            <v>SL</v>
          </cell>
          <cell r="G62">
            <v>7</v>
          </cell>
          <cell r="H62">
            <v>11</v>
          </cell>
          <cell r="I62" t="str">
            <v/>
          </cell>
          <cell r="J62">
            <v>2.7060185185185184E-2</v>
          </cell>
        </row>
        <row r="63">
          <cell r="C63" t="str">
            <v>Paul</v>
          </cell>
          <cell r="D63" t="str">
            <v>Coe</v>
          </cell>
          <cell r="E63" t="str">
            <v>Ilkeston</v>
          </cell>
          <cell r="F63" t="str">
            <v>VM50</v>
          </cell>
          <cell r="G63">
            <v>5</v>
          </cell>
          <cell r="H63" t="str">
            <v/>
          </cell>
          <cell r="I63">
            <v>51</v>
          </cell>
          <cell r="J63">
            <v>2.7094907407407408E-2</v>
          </cell>
        </row>
        <row r="64">
          <cell r="C64" t="str">
            <v xml:space="preserve">Matt </v>
          </cell>
          <cell r="D64" t="str">
            <v>Beresford</v>
          </cell>
          <cell r="E64" t="str">
            <v>Ripley</v>
          </cell>
          <cell r="F64" t="str">
            <v>SM</v>
          </cell>
          <cell r="G64">
            <v>28</v>
          </cell>
          <cell r="H64" t="str">
            <v/>
          </cell>
          <cell r="I64">
            <v>52</v>
          </cell>
          <cell r="J64">
            <v>2.7141203703703706E-2</v>
          </cell>
        </row>
        <row r="65">
          <cell r="C65" t="str">
            <v>Andy</v>
          </cell>
          <cell r="D65" t="str">
            <v>Dakin</v>
          </cell>
          <cell r="E65" t="str">
            <v>Belper</v>
          </cell>
          <cell r="F65" t="str">
            <v>VM50</v>
          </cell>
          <cell r="G65">
            <v>6</v>
          </cell>
          <cell r="H65" t="str">
            <v/>
          </cell>
          <cell r="I65">
            <v>53</v>
          </cell>
          <cell r="J65">
            <v>2.7199074074074073E-2</v>
          </cell>
        </row>
        <row r="66">
          <cell r="C66" t="str">
            <v>Neil</v>
          </cell>
          <cell r="D66" t="str">
            <v>Shipley</v>
          </cell>
          <cell r="E66" t="str">
            <v>Chesapeake</v>
          </cell>
          <cell r="F66" t="str">
            <v>VM45</v>
          </cell>
          <cell r="G66">
            <v>7</v>
          </cell>
          <cell r="H66" t="str">
            <v/>
          </cell>
          <cell r="I66">
            <v>54</v>
          </cell>
          <cell r="J66">
            <v>2.7268518518518518E-2</v>
          </cell>
        </row>
        <row r="67">
          <cell r="C67" t="str">
            <v>Rob</v>
          </cell>
          <cell r="D67" t="str">
            <v>Sharratt</v>
          </cell>
          <cell r="E67" t="str">
            <v>Ilkeston</v>
          </cell>
          <cell r="F67" t="str">
            <v>VM50</v>
          </cell>
          <cell r="G67">
            <v>7</v>
          </cell>
          <cell r="H67" t="str">
            <v/>
          </cell>
          <cell r="I67">
            <v>55</v>
          </cell>
          <cell r="J67">
            <v>2.7291666666666669E-2</v>
          </cell>
        </row>
        <row r="68">
          <cell r="C68" t="str">
            <v>Debbie</v>
          </cell>
          <cell r="D68" t="str">
            <v>Lock</v>
          </cell>
          <cell r="E68" t="str">
            <v>North Derbyshire</v>
          </cell>
          <cell r="F68" t="str">
            <v>VL40</v>
          </cell>
          <cell r="G68">
            <v>1</v>
          </cell>
          <cell r="H68">
            <v>12</v>
          </cell>
          <cell r="I68" t="str">
            <v/>
          </cell>
          <cell r="J68">
            <v>2.7303240740740743E-2</v>
          </cell>
        </row>
        <row r="69">
          <cell r="C69" t="str">
            <v>Jerry</v>
          </cell>
          <cell r="D69" t="str">
            <v>Bateman</v>
          </cell>
          <cell r="E69" t="str">
            <v>Ripley</v>
          </cell>
          <cell r="F69" t="str">
            <v>VM50</v>
          </cell>
          <cell r="G69">
            <v>8</v>
          </cell>
          <cell r="H69" t="str">
            <v/>
          </cell>
          <cell r="I69">
            <v>56</v>
          </cell>
          <cell r="J69">
            <v>2.7442129629629629E-2</v>
          </cell>
        </row>
        <row r="70">
          <cell r="C70" t="str">
            <v>Julian</v>
          </cell>
          <cell r="D70" t="str">
            <v>Wood</v>
          </cell>
          <cell r="E70" t="str">
            <v>Mansfield</v>
          </cell>
          <cell r="F70" t="str">
            <v>VM50</v>
          </cell>
          <cell r="G70">
            <v>9</v>
          </cell>
          <cell r="H70" t="str">
            <v/>
          </cell>
          <cell r="I70">
            <v>57</v>
          </cell>
          <cell r="J70">
            <v>2.7476851851851853E-2</v>
          </cell>
        </row>
        <row r="71">
          <cell r="C71" t="str">
            <v>Stuart</v>
          </cell>
          <cell r="D71" t="str">
            <v>Shipley</v>
          </cell>
          <cell r="E71" t="str">
            <v>Chesapeake</v>
          </cell>
          <cell r="F71" t="str">
            <v>VM50</v>
          </cell>
          <cell r="G71">
            <v>10</v>
          </cell>
          <cell r="H71" t="str">
            <v/>
          </cell>
          <cell r="I71">
            <v>58</v>
          </cell>
          <cell r="J71">
            <v>2.7650462962962963E-2</v>
          </cell>
        </row>
        <row r="72">
          <cell r="C72" t="str">
            <v>Peter</v>
          </cell>
          <cell r="D72" t="str">
            <v>Ennis</v>
          </cell>
          <cell r="E72" t="str">
            <v>Ilkeston</v>
          </cell>
          <cell r="F72" t="str">
            <v>VM40</v>
          </cell>
          <cell r="G72">
            <v>6</v>
          </cell>
          <cell r="H72" t="str">
            <v/>
          </cell>
          <cell r="I72">
            <v>59</v>
          </cell>
          <cell r="J72">
            <v>2.7847222222222221E-2</v>
          </cell>
        </row>
        <row r="73">
          <cell r="C73" t="str">
            <v>Shaun</v>
          </cell>
          <cell r="D73" t="str">
            <v>Burton</v>
          </cell>
          <cell r="E73" t="str">
            <v>Long Eaton</v>
          </cell>
          <cell r="F73" t="str">
            <v>VM45</v>
          </cell>
          <cell r="G73">
            <v>8</v>
          </cell>
          <cell r="H73" t="str">
            <v/>
          </cell>
          <cell r="I73">
            <v>60</v>
          </cell>
          <cell r="J73">
            <v>2.7986111111111111E-2</v>
          </cell>
        </row>
        <row r="74">
          <cell r="C74" t="str">
            <v>Steve</v>
          </cell>
          <cell r="D74" t="str">
            <v>Meath</v>
          </cell>
          <cell r="E74" t="str">
            <v>Belper</v>
          </cell>
          <cell r="F74" t="str">
            <v>VM45</v>
          </cell>
          <cell r="G74">
            <v>9</v>
          </cell>
          <cell r="H74" t="str">
            <v/>
          </cell>
          <cell r="I74">
            <v>61</v>
          </cell>
          <cell r="J74">
            <v>2.8090277777777777E-2</v>
          </cell>
        </row>
        <row r="75">
          <cell r="C75" t="str">
            <v>Richard</v>
          </cell>
          <cell r="D75" t="str">
            <v>Thorpe</v>
          </cell>
          <cell r="E75" t="str">
            <v>North Derbyshire</v>
          </cell>
          <cell r="F75" t="str">
            <v>VM40</v>
          </cell>
          <cell r="G75">
            <v>7</v>
          </cell>
          <cell r="H75" t="str">
            <v/>
          </cell>
          <cell r="I75">
            <v>62</v>
          </cell>
          <cell r="J75">
            <v>2.8124999999999997E-2</v>
          </cell>
        </row>
        <row r="76">
          <cell r="C76" t="str">
            <v>Wayne</v>
          </cell>
          <cell r="D76" t="str">
            <v>Yearwood</v>
          </cell>
          <cell r="E76" t="str">
            <v>Ripley</v>
          </cell>
          <cell r="F76" t="str">
            <v>VM45</v>
          </cell>
          <cell r="G76">
            <v>10</v>
          </cell>
          <cell r="H76" t="str">
            <v/>
          </cell>
          <cell r="I76">
            <v>63</v>
          </cell>
          <cell r="J76">
            <v>2.8171296296296295E-2</v>
          </cell>
        </row>
        <row r="77">
          <cell r="C77" t="str">
            <v>Lee</v>
          </cell>
          <cell r="D77" t="str">
            <v>Palfreyman</v>
          </cell>
          <cell r="E77" t="str">
            <v>Ripley</v>
          </cell>
          <cell r="F77" t="str">
            <v>SM</v>
          </cell>
          <cell r="G77">
            <v>29</v>
          </cell>
          <cell r="H77" t="str">
            <v/>
          </cell>
          <cell r="I77">
            <v>64</v>
          </cell>
          <cell r="J77">
            <v>2.824074074074074E-2</v>
          </cell>
        </row>
        <row r="78">
          <cell r="C78" t="str">
            <v>Karl</v>
          </cell>
          <cell r="D78" t="str">
            <v>Hopkinson</v>
          </cell>
          <cell r="E78" t="str">
            <v>Ripley</v>
          </cell>
          <cell r="F78" t="str">
            <v>VM40</v>
          </cell>
          <cell r="G78">
            <v>8</v>
          </cell>
          <cell r="H78" t="str">
            <v/>
          </cell>
          <cell r="I78">
            <v>65</v>
          </cell>
          <cell r="J78">
            <v>2.8344907407407405E-2</v>
          </cell>
        </row>
        <row r="79">
          <cell r="C79" t="str">
            <v>Cathy</v>
          </cell>
          <cell r="D79" t="str">
            <v>Cresswell</v>
          </cell>
          <cell r="E79" t="str">
            <v>Ripley</v>
          </cell>
          <cell r="F79" t="str">
            <v>VL40</v>
          </cell>
          <cell r="G79">
            <v>2</v>
          </cell>
          <cell r="H79">
            <v>13</v>
          </cell>
          <cell r="I79" t="str">
            <v/>
          </cell>
          <cell r="J79">
            <v>2.8368055555555553E-2</v>
          </cell>
        </row>
        <row r="80">
          <cell r="C80" t="str">
            <v>Geoff</v>
          </cell>
          <cell r="D80" t="str">
            <v>Stone</v>
          </cell>
          <cell r="E80" t="str">
            <v>Belper</v>
          </cell>
          <cell r="F80" t="str">
            <v>VM60</v>
          </cell>
          <cell r="G80">
            <v>3</v>
          </cell>
          <cell r="H80" t="str">
            <v/>
          </cell>
          <cell r="I80">
            <v>66</v>
          </cell>
          <cell r="J80">
            <v>2.8564814814814814E-2</v>
          </cell>
        </row>
        <row r="81">
          <cell r="C81" t="str">
            <v>Jo</v>
          </cell>
          <cell r="D81" t="str">
            <v>Howett</v>
          </cell>
          <cell r="E81" t="str">
            <v>Ripley</v>
          </cell>
          <cell r="F81" t="str">
            <v>VL40</v>
          </cell>
          <cell r="G81">
            <v>3</v>
          </cell>
          <cell r="H81">
            <v>14</v>
          </cell>
          <cell r="I81" t="str">
            <v/>
          </cell>
          <cell r="J81">
            <v>2.8715277777777777E-2</v>
          </cell>
        </row>
        <row r="82">
          <cell r="C82" t="str">
            <v>Paul</v>
          </cell>
          <cell r="D82" t="str">
            <v>Beasley</v>
          </cell>
          <cell r="E82" t="str">
            <v>Sutton</v>
          </cell>
          <cell r="F82" t="str">
            <v>VM50</v>
          </cell>
          <cell r="G82">
            <v>11</v>
          </cell>
          <cell r="H82" t="str">
            <v/>
          </cell>
          <cell r="I82">
            <v>67</v>
          </cell>
          <cell r="J82">
            <v>2.8900462962962961E-2</v>
          </cell>
        </row>
        <row r="83">
          <cell r="C83" t="str">
            <v>Steve</v>
          </cell>
          <cell r="D83" t="str">
            <v>Monaghan</v>
          </cell>
          <cell r="E83" t="str">
            <v>North Derbyshire</v>
          </cell>
          <cell r="F83" t="str">
            <v>VM45</v>
          </cell>
          <cell r="G83">
            <v>11</v>
          </cell>
          <cell r="H83" t="str">
            <v/>
          </cell>
          <cell r="I83">
            <v>68</v>
          </cell>
          <cell r="J83">
            <v>2.8912037037037038E-2</v>
          </cell>
        </row>
        <row r="84">
          <cell r="C84" t="str">
            <v>Allison</v>
          </cell>
          <cell r="D84" t="str">
            <v>Whittingham</v>
          </cell>
          <cell r="E84" t="str">
            <v>Sutton</v>
          </cell>
          <cell r="F84" t="str">
            <v>VL40</v>
          </cell>
          <cell r="G84">
            <v>4</v>
          </cell>
          <cell r="H84">
            <v>15</v>
          </cell>
          <cell r="I84" t="str">
            <v/>
          </cell>
          <cell r="J84">
            <v>2.9050925925925924E-2</v>
          </cell>
        </row>
        <row r="85">
          <cell r="C85" t="str">
            <v>Laetitia</v>
          </cell>
          <cell r="D85" t="str">
            <v>Moakes</v>
          </cell>
          <cell r="E85" t="str">
            <v>Sutton</v>
          </cell>
          <cell r="F85" t="str">
            <v>SL</v>
          </cell>
          <cell r="G85">
            <v>8</v>
          </cell>
          <cell r="H85">
            <v>16</v>
          </cell>
          <cell r="I85" t="str">
            <v/>
          </cell>
          <cell r="J85">
            <v>2.9270833333333333E-2</v>
          </cell>
        </row>
        <row r="86">
          <cell r="C86" t="str">
            <v>Cath</v>
          </cell>
          <cell r="D86" t="str">
            <v>Benson</v>
          </cell>
          <cell r="E86" t="str">
            <v>Long Eaton</v>
          </cell>
          <cell r="F86" t="str">
            <v>VL40</v>
          </cell>
          <cell r="G86">
            <v>5</v>
          </cell>
          <cell r="H86">
            <v>17</v>
          </cell>
          <cell r="I86" t="str">
            <v/>
          </cell>
          <cell r="J86">
            <v>2.931712962962963E-2</v>
          </cell>
        </row>
        <row r="87">
          <cell r="C87" t="str">
            <v>Alan</v>
          </cell>
          <cell r="D87" t="str">
            <v>McGill</v>
          </cell>
          <cell r="E87" t="str">
            <v>North Derbyshire</v>
          </cell>
          <cell r="F87" t="str">
            <v>VM50</v>
          </cell>
          <cell r="G87">
            <v>12</v>
          </cell>
          <cell r="H87" t="str">
            <v/>
          </cell>
          <cell r="I87">
            <v>69</v>
          </cell>
          <cell r="J87">
            <v>2.9386574074074075E-2</v>
          </cell>
        </row>
        <row r="88">
          <cell r="C88" t="str">
            <v>Paul</v>
          </cell>
          <cell r="D88" t="str">
            <v>Fentam</v>
          </cell>
          <cell r="E88" t="str">
            <v>Chesapeake</v>
          </cell>
          <cell r="F88" t="str">
            <v>VM45</v>
          </cell>
          <cell r="G88">
            <v>12</v>
          </cell>
          <cell r="H88" t="str">
            <v/>
          </cell>
          <cell r="I88">
            <v>70</v>
          </cell>
          <cell r="J88">
            <v>2.9571759259259259E-2</v>
          </cell>
        </row>
        <row r="89">
          <cell r="C89" t="str">
            <v>Rob</v>
          </cell>
          <cell r="D89" t="str">
            <v>Pearce</v>
          </cell>
          <cell r="E89" t="str">
            <v>Belper</v>
          </cell>
          <cell r="F89" t="str">
            <v>SM</v>
          </cell>
          <cell r="G89">
            <v>30</v>
          </cell>
          <cell r="H89" t="str">
            <v/>
          </cell>
          <cell r="I89">
            <v>71</v>
          </cell>
          <cell r="J89">
            <v>2.9965277777777778E-2</v>
          </cell>
        </row>
        <row r="90">
          <cell r="C90" t="str">
            <v>Paula</v>
          </cell>
          <cell r="D90" t="str">
            <v>Brudenell</v>
          </cell>
          <cell r="E90" t="str">
            <v>Ripley</v>
          </cell>
          <cell r="F90" t="str">
            <v>SL</v>
          </cell>
          <cell r="G90">
            <v>9</v>
          </cell>
          <cell r="H90">
            <v>18</v>
          </cell>
          <cell r="I90" t="str">
            <v/>
          </cell>
          <cell r="J90">
            <v>3.0011574074074076E-2</v>
          </cell>
        </row>
        <row r="91">
          <cell r="C91" t="str">
            <v>Malc</v>
          </cell>
          <cell r="D91" t="str">
            <v>Gonnella</v>
          </cell>
          <cell r="E91" t="str">
            <v>North Derbyshire</v>
          </cell>
          <cell r="F91" t="str">
            <v>VM55</v>
          </cell>
          <cell r="G91">
            <v>3</v>
          </cell>
          <cell r="H91" t="str">
            <v/>
          </cell>
          <cell r="I91">
            <v>72</v>
          </cell>
          <cell r="J91">
            <v>3.0023148148148149E-2</v>
          </cell>
        </row>
        <row r="92">
          <cell r="C92" t="str">
            <v>Rob</v>
          </cell>
          <cell r="D92" t="str">
            <v>Gooch</v>
          </cell>
          <cell r="E92" t="str">
            <v>Kimberley</v>
          </cell>
          <cell r="F92" t="str">
            <v>VM45</v>
          </cell>
          <cell r="G92">
            <v>13</v>
          </cell>
          <cell r="H92" t="str">
            <v/>
          </cell>
          <cell r="I92">
            <v>73</v>
          </cell>
          <cell r="J92">
            <v>3.005787037037037E-2</v>
          </cell>
        </row>
        <row r="93">
          <cell r="C93" t="str">
            <v>Paul</v>
          </cell>
          <cell r="D93" t="str">
            <v>Bradley</v>
          </cell>
          <cell r="E93" t="str">
            <v>Belper</v>
          </cell>
          <cell r="F93" t="e">
            <v>#N/A</v>
          </cell>
          <cell r="G93">
            <v>2</v>
          </cell>
          <cell r="H93" t="str">
            <v/>
          </cell>
          <cell r="I93">
            <v>74</v>
          </cell>
          <cell r="J93">
            <v>3.005787037037037E-2</v>
          </cell>
        </row>
        <row r="94">
          <cell r="C94" t="str">
            <v>Donna</v>
          </cell>
          <cell r="D94" t="str">
            <v>Baker</v>
          </cell>
          <cell r="E94" t="str">
            <v>Heanor</v>
          </cell>
          <cell r="F94" t="str">
            <v>VL40</v>
          </cell>
          <cell r="G94">
            <v>6</v>
          </cell>
          <cell r="H94">
            <v>19</v>
          </cell>
          <cell r="I94" t="str">
            <v/>
          </cell>
          <cell r="J94">
            <v>3.0069444444444447E-2</v>
          </cell>
        </row>
        <row r="95">
          <cell r="C95" t="str">
            <v>Bethany</v>
          </cell>
          <cell r="D95" t="str">
            <v>Ceney</v>
          </cell>
          <cell r="E95" t="str">
            <v>Sutton</v>
          </cell>
          <cell r="F95" t="str">
            <v>JL</v>
          </cell>
          <cell r="G95">
            <v>1</v>
          </cell>
          <cell r="H95">
            <v>20</v>
          </cell>
          <cell r="I95" t="str">
            <v/>
          </cell>
          <cell r="J95">
            <v>3.0532407407407407E-2</v>
          </cell>
        </row>
        <row r="96">
          <cell r="C96" t="str">
            <v>Stephan</v>
          </cell>
          <cell r="D96" t="str">
            <v>Catelain</v>
          </cell>
          <cell r="E96" t="str">
            <v>Long Eaton</v>
          </cell>
          <cell r="F96" t="str">
            <v>VM45</v>
          </cell>
          <cell r="G96">
            <v>14</v>
          </cell>
          <cell r="H96" t="str">
            <v/>
          </cell>
          <cell r="I96">
            <v>75</v>
          </cell>
          <cell r="J96">
            <v>3.0891203703703702E-2</v>
          </cell>
        </row>
        <row r="97">
          <cell r="C97" t="str">
            <v>Eleanor</v>
          </cell>
          <cell r="D97" t="str">
            <v>Robinson</v>
          </cell>
          <cell r="E97" t="str">
            <v>Ripley</v>
          </cell>
          <cell r="F97" t="str">
            <v>VL60</v>
          </cell>
          <cell r="G97">
            <v>1</v>
          </cell>
          <cell r="H97">
            <v>21</v>
          </cell>
          <cell r="I97" t="str">
            <v/>
          </cell>
          <cell r="J97">
            <v>3.1539351851851853E-2</v>
          </cell>
        </row>
        <row r="98">
          <cell r="C98" t="str">
            <v>Pete</v>
          </cell>
          <cell r="D98" t="str">
            <v>Fowles</v>
          </cell>
          <cell r="E98" t="str">
            <v>Long Eaton</v>
          </cell>
          <cell r="F98" t="str">
            <v>VM65</v>
          </cell>
          <cell r="G98">
            <v>2</v>
          </cell>
          <cell r="H98" t="str">
            <v/>
          </cell>
          <cell r="I98">
            <v>76</v>
          </cell>
          <cell r="J98">
            <v>3.1643518518518515E-2</v>
          </cell>
        </row>
        <row r="99">
          <cell r="C99" t="str">
            <v>Sally</v>
          </cell>
          <cell r="D99" t="str">
            <v>Bawden</v>
          </cell>
          <cell r="E99" t="str">
            <v>North Derbyshire</v>
          </cell>
          <cell r="F99" t="str">
            <v>SL</v>
          </cell>
          <cell r="G99">
            <v>10</v>
          </cell>
          <cell r="H99">
            <v>22</v>
          </cell>
          <cell r="I99" t="str">
            <v/>
          </cell>
          <cell r="J99">
            <v>3.1712962962962964E-2</v>
          </cell>
        </row>
        <row r="100">
          <cell r="C100" t="str">
            <v>Carrie</v>
          </cell>
          <cell r="D100" t="str">
            <v>Wing</v>
          </cell>
          <cell r="E100" t="str">
            <v>North Derbyshire</v>
          </cell>
          <cell r="F100" t="str">
            <v>SL</v>
          </cell>
          <cell r="G100">
            <v>11</v>
          </cell>
          <cell r="H100">
            <v>23</v>
          </cell>
          <cell r="I100" t="str">
            <v/>
          </cell>
          <cell r="J100">
            <v>3.1724537037037037E-2</v>
          </cell>
        </row>
        <row r="101">
          <cell r="C101" t="str">
            <v>Bev</v>
          </cell>
          <cell r="D101" t="str">
            <v>Dawes</v>
          </cell>
          <cell r="E101" t="str">
            <v>Sutton</v>
          </cell>
          <cell r="F101" t="str">
            <v>VL45</v>
          </cell>
          <cell r="G101">
            <v>3</v>
          </cell>
          <cell r="H101">
            <v>24</v>
          </cell>
          <cell r="I101" t="str">
            <v/>
          </cell>
          <cell r="J101">
            <v>3.1863425925925927E-2</v>
          </cell>
        </row>
        <row r="102">
          <cell r="C102" t="str">
            <v>Maddy</v>
          </cell>
          <cell r="D102" t="str">
            <v>Collinge</v>
          </cell>
          <cell r="E102" t="str">
            <v>Mansfield</v>
          </cell>
          <cell r="F102" t="str">
            <v>VL60</v>
          </cell>
          <cell r="G102">
            <v>2</v>
          </cell>
          <cell r="H102">
            <v>25</v>
          </cell>
          <cell r="I102" t="str">
            <v/>
          </cell>
          <cell r="J102">
            <v>3.231481481481481E-2</v>
          </cell>
        </row>
        <row r="103">
          <cell r="C103" t="str">
            <v>Andy</v>
          </cell>
          <cell r="D103" t="str">
            <v>Mitchell</v>
          </cell>
          <cell r="E103" t="str">
            <v>Sutton</v>
          </cell>
          <cell r="F103" t="str">
            <v>VM55</v>
          </cell>
          <cell r="G103">
            <v>4</v>
          </cell>
          <cell r="H103" t="str">
            <v/>
          </cell>
          <cell r="I103">
            <v>77</v>
          </cell>
          <cell r="J103">
            <v>3.259259259259259E-2</v>
          </cell>
        </row>
        <row r="104">
          <cell r="C104" t="str">
            <v>Robert</v>
          </cell>
          <cell r="D104" t="str">
            <v>Softley</v>
          </cell>
          <cell r="E104" t="str">
            <v>Chesapeake</v>
          </cell>
          <cell r="F104" t="str">
            <v>SM</v>
          </cell>
          <cell r="G104">
            <v>31</v>
          </cell>
          <cell r="H104" t="str">
            <v/>
          </cell>
          <cell r="I104">
            <v>78</v>
          </cell>
          <cell r="J104">
            <v>3.2650462962962964E-2</v>
          </cell>
        </row>
        <row r="105">
          <cell r="C105" t="str">
            <v>Carol</v>
          </cell>
          <cell r="D105" t="str">
            <v>Sharratt</v>
          </cell>
          <cell r="E105" t="str">
            <v>Ilkeston</v>
          </cell>
          <cell r="F105" t="str">
            <v>VL50</v>
          </cell>
          <cell r="G105">
            <v>3</v>
          </cell>
          <cell r="H105">
            <v>26</v>
          </cell>
          <cell r="I105" t="str">
            <v/>
          </cell>
          <cell r="J105">
            <v>3.2754629629629634E-2</v>
          </cell>
        </row>
        <row r="106">
          <cell r="C106" t="str">
            <v>Amanda</v>
          </cell>
          <cell r="D106" t="str">
            <v>Gallagher</v>
          </cell>
          <cell r="E106" t="str">
            <v>Chesapeake</v>
          </cell>
          <cell r="F106" t="str">
            <v>VL45</v>
          </cell>
          <cell r="G106">
            <v>4</v>
          </cell>
          <cell r="H106">
            <v>27</v>
          </cell>
          <cell r="I106" t="str">
            <v/>
          </cell>
          <cell r="J106">
            <v>3.2800925925925928E-2</v>
          </cell>
        </row>
        <row r="107">
          <cell r="C107" t="str">
            <v>Joe</v>
          </cell>
          <cell r="D107" t="str">
            <v>Ball</v>
          </cell>
          <cell r="E107" t="str">
            <v>Sutton</v>
          </cell>
          <cell r="F107" t="str">
            <v>VM60</v>
          </cell>
          <cell r="G107">
            <v>4</v>
          </cell>
          <cell r="H107" t="str">
            <v/>
          </cell>
          <cell r="I107">
            <v>79</v>
          </cell>
          <cell r="J107">
            <v>3.3020833333333333E-2</v>
          </cell>
        </row>
        <row r="108">
          <cell r="C108" t="str">
            <v>Lorraine</v>
          </cell>
          <cell r="D108" t="str">
            <v>Watt</v>
          </cell>
          <cell r="E108" t="str">
            <v>North Derbyshire</v>
          </cell>
          <cell r="F108" t="str">
            <v>VL40</v>
          </cell>
          <cell r="G108">
            <v>7</v>
          </cell>
          <cell r="H108">
            <v>28</v>
          </cell>
          <cell r="I108" t="str">
            <v/>
          </cell>
          <cell r="J108">
            <v>3.3078703703703707E-2</v>
          </cell>
        </row>
        <row r="109">
          <cell r="C109" t="str">
            <v>Jo</v>
          </cell>
          <cell r="D109" t="str">
            <v>Southcott</v>
          </cell>
          <cell r="E109" t="str">
            <v>Belper</v>
          </cell>
          <cell r="F109" t="str">
            <v>SL</v>
          </cell>
          <cell r="G109">
            <v>12</v>
          </cell>
          <cell r="H109">
            <v>29</v>
          </cell>
          <cell r="I109" t="str">
            <v/>
          </cell>
          <cell r="J109">
            <v>3.3680555555555554E-2</v>
          </cell>
        </row>
        <row r="110">
          <cell r="C110" t="str">
            <v>Sue</v>
          </cell>
          <cell r="D110" t="str">
            <v>Spencer</v>
          </cell>
          <cell r="E110" t="str">
            <v>North Derbyshire</v>
          </cell>
          <cell r="F110" t="str">
            <v>VL55</v>
          </cell>
          <cell r="G110">
            <v>1</v>
          </cell>
          <cell r="H110">
            <v>30</v>
          </cell>
          <cell r="I110" t="str">
            <v/>
          </cell>
          <cell r="J110">
            <v>3.3912037037037039E-2</v>
          </cell>
        </row>
        <row r="111">
          <cell r="C111" t="str">
            <v>Margaret</v>
          </cell>
          <cell r="D111" t="str">
            <v>Gorman</v>
          </cell>
          <cell r="E111" t="str">
            <v>North Derbyshire</v>
          </cell>
          <cell r="F111" t="str">
            <v>VL55</v>
          </cell>
          <cell r="G111">
            <v>2</v>
          </cell>
          <cell r="H111">
            <v>31</v>
          </cell>
          <cell r="I111" t="str">
            <v/>
          </cell>
          <cell r="J111">
            <v>3.4374999999999996E-2</v>
          </cell>
        </row>
        <row r="112">
          <cell r="C112" t="str">
            <v>Hannah</v>
          </cell>
          <cell r="D112" t="str">
            <v>Bailey</v>
          </cell>
          <cell r="E112" t="str">
            <v>Ripley</v>
          </cell>
          <cell r="F112" t="str">
            <v>SL</v>
          </cell>
          <cell r="G112">
            <v>13</v>
          </cell>
          <cell r="H112">
            <v>32</v>
          </cell>
          <cell r="I112" t="str">
            <v/>
          </cell>
          <cell r="J112">
            <v>3.4722222222222224E-2</v>
          </cell>
        </row>
        <row r="113">
          <cell r="C113" t="str">
            <v>Dennis</v>
          </cell>
          <cell r="D113" t="str">
            <v>Holmes</v>
          </cell>
          <cell r="E113" t="str">
            <v>Ripley</v>
          </cell>
          <cell r="F113" t="str">
            <v>VM45</v>
          </cell>
          <cell r="G113">
            <v>15</v>
          </cell>
          <cell r="H113" t="str">
            <v/>
          </cell>
          <cell r="I113">
            <v>80</v>
          </cell>
          <cell r="J113">
            <v>3.4722222222222224E-2</v>
          </cell>
        </row>
        <row r="114">
          <cell r="C114" t="str">
            <v>Bev</v>
          </cell>
          <cell r="D114" t="str">
            <v>Warwick</v>
          </cell>
          <cell r="E114" t="str">
            <v>North Derbyshire</v>
          </cell>
          <cell r="F114" t="str">
            <v>VL50</v>
          </cell>
          <cell r="G114">
            <v>4</v>
          </cell>
          <cell r="H114">
            <v>33</v>
          </cell>
          <cell r="I114" t="str">
            <v/>
          </cell>
          <cell r="J114">
            <v>3.4780092592592592E-2</v>
          </cell>
        </row>
        <row r="115">
          <cell r="C115" t="str">
            <v>Georgina</v>
          </cell>
          <cell r="D115" t="str">
            <v>Bestwick</v>
          </cell>
          <cell r="E115" t="str">
            <v>Belper</v>
          </cell>
          <cell r="F115" t="str">
            <v>SL</v>
          </cell>
          <cell r="G115">
            <v>14</v>
          </cell>
          <cell r="H115">
            <v>34</v>
          </cell>
          <cell r="I115" t="str">
            <v/>
          </cell>
          <cell r="J115">
            <v>3.4814814814814819E-2</v>
          </cell>
        </row>
        <row r="116">
          <cell r="C116" t="str">
            <v>Louise</v>
          </cell>
          <cell r="D116" t="str">
            <v>Shipley</v>
          </cell>
          <cell r="E116" t="str">
            <v>Chesapeake</v>
          </cell>
          <cell r="F116" t="str">
            <v>VL50</v>
          </cell>
          <cell r="G116">
            <v>5</v>
          </cell>
          <cell r="H116">
            <v>35</v>
          </cell>
          <cell r="I116" t="str">
            <v/>
          </cell>
          <cell r="J116">
            <v>3.5486111111111107E-2</v>
          </cell>
        </row>
        <row r="117">
          <cell r="C117" t="str">
            <v>Paul</v>
          </cell>
          <cell r="D117" t="str">
            <v>Nicholls</v>
          </cell>
          <cell r="E117" t="str">
            <v>Kimberley</v>
          </cell>
          <cell r="F117" t="str">
            <v>VM45</v>
          </cell>
          <cell r="G117">
            <v>16</v>
          </cell>
          <cell r="H117" t="str">
            <v/>
          </cell>
          <cell r="I117">
            <v>81</v>
          </cell>
          <cell r="J117">
            <v>3.6006944444444446E-2</v>
          </cell>
        </row>
        <row r="118">
          <cell r="C118" t="str">
            <v>Claire</v>
          </cell>
          <cell r="D118" t="str">
            <v>Duffin</v>
          </cell>
          <cell r="E118" t="str">
            <v>Ripley</v>
          </cell>
          <cell r="F118" t="str">
            <v>SL</v>
          </cell>
          <cell r="G118">
            <v>15</v>
          </cell>
          <cell r="H118">
            <v>36</v>
          </cell>
          <cell r="I118" t="str">
            <v/>
          </cell>
          <cell r="J118">
            <v>3.6643518518518513E-2</v>
          </cell>
        </row>
        <row r="119">
          <cell r="C119" t="str">
            <v>Antoinette</v>
          </cell>
          <cell r="D119" t="str">
            <v>Franco</v>
          </cell>
          <cell r="E119" t="str">
            <v>Ripley</v>
          </cell>
          <cell r="F119" t="str">
            <v>SL</v>
          </cell>
          <cell r="G119">
            <v>16</v>
          </cell>
          <cell r="H119">
            <v>37</v>
          </cell>
          <cell r="I119" t="str">
            <v/>
          </cell>
          <cell r="J119">
            <v>3.6759259259259255E-2</v>
          </cell>
        </row>
        <row r="120">
          <cell r="C120" t="str">
            <v>Suzanne</v>
          </cell>
          <cell r="D120" t="str">
            <v>Greenhalgh</v>
          </cell>
          <cell r="E120" t="str">
            <v>North Derbyshire</v>
          </cell>
          <cell r="F120" t="str">
            <v>SL</v>
          </cell>
          <cell r="G120">
            <v>17</v>
          </cell>
          <cell r="H120">
            <v>38</v>
          </cell>
          <cell r="I120" t="str">
            <v/>
          </cell>
          <cell r="J120">
            <v>3.7662037037037036E-2</v>
          </cell>
        </row>
        <row r="121">
          <cell r="C121" t="str">
            <v>Helen</v>
          </cell>
          <cell r="D121" t="str">
            <v>Corkhill</v>
          </cell>
          <cell r="E121" t="str">
            <v>North Derbyshire</v>
          </cell>
          <cell r="F121" t="str">
            <v>SL</v>
          </cell>
          <cell r="G121">
            <v>18</v>
          </cell>
          <cell r="H121">
            <v>39</v>
          </cell>
          <cell r="I121" t="str">
            <v/>
          </cell>
          <cell r="J121">
            <v>3.8715277777777779E-2</v>
          </cell>
        </row>
        <row r="122">
          <cell r="C122" t="str">
            <v>Tony</v>
          </cell>
          <cell r="D122" t="str">
            <v>Rowbottom</v>
          </cell>
          <cell r="E122" t="str">
            <v>Chesapeake</v>
          </cell>
          <cell r="F122" t="str">
            <v>VM50</v>
          </cell>
          <cell r="G122">
            <v>13</v>
          </cell>
          <cell r="H122" t="str">
            <v/>
          </cell>
          <cell r="I122">
            <v>82</v>
          </cell>
          <cell r="J122">
            <v>4.3310185185185188E-2</v>
          </cell>
        </row>
        <row r="123">
          <cell r="C123" t="str">
            <v>Paul</v>
          </cell>
          <cell r="D123" t="str">
            <v>Turville</v>
          </cell>
          <cell r="E123" t="str">
            <v>Kimberley</v>
          </cell>
          <cell r="F123" t="str">
            <v>VM70+</v>
          </cell>
          <cell r="G123">
            <v>1</v>
          </cell>
          <cell r="H123" t="str">
            <v/>
          </cell>
          <cell r="I123">
            <v>83</v>
          </cell>
          <cell r="J123">
            <v>4.6030092592592588E-2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workbookViewId="0">
      <selection sqref="A1:XFD1048576"/>
    </sheetView>
  </sheetViews>
  <sheetFormatPr defaultRowHeight="15"/>
  <cols>
    <col min="1" max="1" width="5.5703125" bestFit="1" customWidth="1"/>
    <col min="2" max="2" width="1.7109375" style="10" customWidth="1"/>
    <col min="3" max="3" width="8.85546875" bestFit="1" customWidth="1"/>
    <col min="4" max="4" width="1.7109375" style="10" customWidth="1"/>
    <col min="5" max="5" width="14.28515625" customWidth="1"/>
    <col min="6" max="6" width="1.7109375" style="10" customWidth="1"/>
    <col min="7" max="7" width="15.42578125" bestFit="1" customWidth="1"/>
    <col min="8" max="8" width="1.7109375" style="10" customWidth="1"/>
    <col min="9" max="9" width="7.28515625" customWidth="1"/>
    <col min="10" max="10" width="1.7109375" style="10" customWidth="1"/>
    <col min="11" max="11" width="6.85546875" customWidth="1"/>
    <col min="12" max="12" width="1.7109375" style="10" customWidth="1"/>
    <col min="13" max="13" width="6.42578125" bestFit="1" customWidth="1"/>
    <col min="14" max="14" width="1.7109375" style="10" customWidth="1"/>
    <col min="15" max="15" width="6.42578125" customWidth="1"/>
    <col min="16" max="16" width="1.7109375" customWidth="1"/>
    <col min="17" max="17" width="7" bestFit="1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7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1:17" ht="18">
      <c r="A4" t="s">
        <v>3</v>
      </c>
      <c r="C4" s="13"/>
      <c r="D4" s="14"/>
      <c r="E4" s="13"/>
      <c r="G4" s="15">
        <v>40951</v>
      </c>
      <c r="H4" s="16"/>
    </row>
    <row r="5" spans="1:17" ht="9.75" customHeight="1" thickBot="1">
      <c r="E5" s="13"/>
      <c r="F5" s="14"/>
      <c r="G5" s="15"/>
      <c r="H5" s="16"/>
    </row>
    <row r="6" spans="1:17" ht="24" thickBot="1">
      <c r="A6" s="17" t="s">
        <v>4</v>
      </c>
      <c r="B6" s="18"/>
      <c r="C6" s="19" t="s">
        <v>5</v>
      </c>
      <c r="D6" s="20"/>
      <c r="E6" s="19" t="s">
        <v>6</v>
      </c>
      <c r="F6" s="20"/>
      <c r="G6" s="19" t="s">
        <v>7</v>
      </c>
      <c r="H6" s="20"/>
      <c r="I6" s="19" t="s">
        <v>8</v>
      </c>
      <c r="J6" s="20"/>
      <c r="K6" s="21" t="s">
        <v>9</v>
      </c>
      <c r="L6" s="22"/>
      <c r="M6" s="21" t="s">
        <v>10</v>
      </c>
      <c r="N6" s="22"/>
      <c r="O6" s="21" t="s">
        <v>11</v>
      </c>
      <c r="P6" s="22"/>
      <c r="Q6" s="23" t="s">
        <v>12</v>
      </c>
    </row>
    <row r="7" spans="1:17">
      <c r="A7" s="24">
        <v>1</v>
      </c>
      <c r="B7" s="25"/>
      <c r="C7" s="26" t="str">
        <f>+'[1]RACE 5 INP'!C2</f>
        <v>Chris</v>
      </c>
      <c r="D7" s="27"/>
      <c r="E7" s="26" t="str">
        <f>+'[1]RACE 5 INP'!D2</f>
        <v>Rainsford</v>
      </c>
      <c r="F7" s="27"/>
      <c r="G7" s="26" t="str">
        <f>+'[1]RACE 5 INP'!E2</f>
        <v>Heanor</v>
      </c>
      <c r="H7" s="27"/>
      <c r="I7" s="26" t="str">
        <f>+'[1]RACE 5 INP'!F2</f>
        <v>SM</v>
      </c>
      <c r="J7" s="27"/>
      <c r="K7" s="25">
        <f>+'[1]RACE 5 INP'!G2</f>
        <v>1</v>
      </c>
      <c r="L7" s="27"/>
      <c r="M7" s="25" t="str">
        <f>+'[1]RACE 5 INP'!H2</f>
        <v/>
      </c>
      <c r="N7" s="27"/>
      <c r="O7" s="25">
        <f>+'[1]RACE 5 INP'!I2</f>
        <v>1</v>
      </c>
      <c r="P7" s="27"/>
      <c r="Q7" s="28">
        <f>+'[1]RACE 5 INP'!J2</f>
        <v>1.9270833333333334E-2</v>
      </c>
    </row>
    <row r="8" spans="1:17">
      <c r="A8" s="29">
        <v>2</v>
      </c>
      <c r="B8" s="30"/>
      <c r="C8" s="26" t="str">
        <f>+'[1]RACE 5 INP'!C3</f>
        <v>Carl</v>
      </c>
      <c r="D8" s="27"/>
      <c r="E8" s="26" t="str">
        <f>+'[1]RACE 5 INP'!D3</f>
        <v>Allwood</v>
      </c>
      <c r="F8" s="27"/>
      <c r="G8" s="26" t="str">
        <f>+'[1]RACE 5 INP'!E3</f>
        <v>Sutton</v>
      </c>
      <c r="H8" s="27"/>
      <c r="I8" s="26" t="str">
        <f>+'[1]RACE 5 INP'!F3</f>
        <v>SM</v>
      </c>
      <c r="J8" s="27"/>
      <c r="K8" s="25">
        <f>+'[1]RACE 5 INP'!G3</f>
        <v>2</v>
      </c>
      <c r="L8" s="27"/>
      <c r="M8" s="25" t="str">
        <f>+'[1]RACE 5 INP'!H3</f>
        <v/>
      </c>
      <c r="N8" s="27"/>
      <c r="O8" s="25">
        <f>+'[1]RACE 5 INP'!I3</f>
        <v>2</v>
      </c>
      <c r="P8" s="27"/>
      <c r="Q8" s="28">
        <f>+'[1]RACE 5 INP'!J3</f>
        <v>2.0011574074074074E-2</v>
      </c>
    </row>
    <row r="9" spans="1:17">
      <c r="A9" s="29">
        <v>3</v>
      </c>
      <c r="B9" s="30"/>
      <c r="C9" s="26" t="str">
        <f>+'[1]RACE 5 INP'!C4</f>
        <v>Dean</v>
      </c>
      <c r="D9" s="27"/>
      <c r="E9" s="26" t="str">
        <f>+'[1]RACE 5 INP'!D4</f>
        <v>Taylor</v>
      </c>
      <c r="F9" s="27"/>
      <c r="G9" s="26" t="str">
        <f>+'[1]RACE 5 INP'!E4</f>
        <v>Ripley</v>
      </c>
      <c r="H9" s="27"/>
      <c r="I9" s="26" t="str">
        <f>+'[1]RACE 5 INP'!F4</f>
        <v>SM</v>
      </c>
      <c r="J9" s="27"/>
      <c r="K9" s="25">
        <f>+'[1]RACE 5 INP'!G4</f>
        <v>3</v>
      </c>
      <c r="L9" s="27"/>
      <c r="M9" s="25" t="str">
        <f>+'[1]RACE 5 INP'!H4</f>
        <v/>
      </c>
      <c r="N9" s="27"/>
      <c r="O9" s="25">
        <f>+'[1]RACE 5 INP'!I4</f>
        <v>3</v>
      </c>
      <c r="P9" s="27"/>
      <c r="Q9" s="28">
        <f>+'[1]RACE 5 INP'!J4</f>
        <v>2.0821759259259262E-2</v>
      </c>
    </row>
    <row r="10" spans="1:17">
      <c r="A10" s="29">
        <v>4</v>
      </c>
      <c r="B10" s="30"/>
      <c r="C10" s="26" t="str">
        <f>+'[1]RACE 5 INP'!C5</f>
        <v>Chris</v>
      </c>
      <c r="D10" s="27"/>
      <c r="E10" s="26" t="str">
        <f>+'[1]RACE 5 INP'!D5</f>
        <v>Adams</v>
      </c>
      <c r="F10" s="27"/>
      <c r="G10" s="26" t="str">
        <f>+'[1]RACE 5 INP'!E5</f>
        <v>North Derbyshire</v>
      </c>
      <c r="H10" s="27"/>
      <c r="I10" s="26" t="str">
        <f>+'[1]RACE 5 INP'!F5</f>
        <v>SM</v>
      </c>
      <c r="J10" s="27"/>
      <c r="K10" s="25">
        <f>+'[1]RACE 5 INP'!G5</f>
        <v>4</v>
      </c>
      <c r="L10" s="27"/>
      <c r="M10" s="25" t="str">
        <f>+'[1]RACE 5 INP'!H5</f>
        <v/>
      </c>
      <c r="N10" s="27"/>
      <c r="O10" s="25">
        <f>+'[1]RACE 5 INP'!I5</f>
        <v>4</v>
      </c>
      <c r="P10" s="27"/>
      <c r="Q10" s="28">
        <f>+'[1]RACE 5 INP'!J5</f>
        <v>2.0949074074074071E-2</v>
      </c>
    </row>
    <row r="11" spans="1:17">
      <c r="A11" s="29">
        <v>5</v>
      </c>
      <c r="B11" s="30"/>
      <c r="C11" s="26" t="str">
        <f>+'[1]RACE 5 INP'!C6</f>
        <v>Tim</v>
      </c>
      <c r="D11" s="27"/>
      <c r="E11" s="26" t="str">
        <f>+'[1]RACE 5 INP'!D6</f>
        <v>Clayton</v>
      </c>
      <c r="F11" s="27"/>
      <c r="G11" s="26" t="str">
        <f>+'[1]RACE 5 INP'!E6</f>
        <v>North Derbyshire</v>
      </c>
      <c r="H11" s="27"/>
      <c r="I11" s="26" t="str">
        <f>+'[1]RACE 5 INP'!F6</f>
        <v>VM45</v>
      </c>
      <c r="J11" s="27"/>
      <c r="K11" s="25">
        <f>+'[1]RACE 5 INP'!G6</f>
        <v>1</v>
      </c>
      <c r="L11" s="27"/>
      <c r="M11" s="25" t="str">
        <f>+'[1]RACE 5 INP'!H6</f>
        <v/>
      </c>
      <c r="N11" s="27"/>
      <c r="O11" s="25">
        <f>+'[1]RACE 5 INP'!I6</f>
        <v>5</v>
      </c>
      <c r="P11" s="27"/>
      <c r="Q11" s="28">
        <f>+'[1]RACE 5 INP'!J6</f>
        <v>2.105324074074074E-2</v>
      </c>
    </row>
    <row r="12" spans="1:17">
      <c r="A12" s="29">
        <v>6</v>
      </c>
      <c r="B12" s="30"/>
      <c r="C12" s="26" t="str">
        <f>+'[1]RACE 5 INP'!C7</f>
        <v>Steve</v>
      </c>
      <c r="D12" s="27"/>
      <c r="E12" s="26" t="str">
        <f>+'[1]RACE 5 INP'!D7</f>
        <v>Ashmore</v>
      </c>
      <c r="F12" s="27"/>
      <c r="G12" s="26" t="str">
        <f>+'[1]RACE 5 INP'!E7</f>
        <v>Heanor</v>
      </c>
      <c r="H12" s="27"/>
      <c r="I12" s="26" t="str">
        <f>+'[1]RACE 5 INP'!F7</f>
        <v>SM</v>
      </c>
      <c r="J12" s="27"/>
      <c r="K12" s="25">
        <f>+'[1]RACE 5 INP'!G7</f>
        <v>5</v>
      </c>
      <c r="L12" s="27"/>
      <c r="M12" s="25" t="str">
        <f>+'[1]RACE 5 INP'!H7</f>
        <v/>
      </c>
      <c r="N12" s="27"/>
      <c r="O12" s="25">
        <f>+'[1]RACE 5 INP'!I7</f>
        <v>6</v>
      </c>
      <c r="P12" s="27"/>
      <c r="Q12" s="28">
        <f>+'[1]RACE 5 INP'!J7</f>
        <v>2.1099537037037035E-2</v>
      </c>
    </row>
    <row r="13" spans="1:17">
      <c r="A13" s="29">
        <v>7</v>
      </c>
      <c r="B13" s="30"/>
      <c r="C13" s="26" t="str">
        <f>+'[1]RACE 5 INP'!C8</f>
        <v>Andy</v>
      </c>
      <c r="D13" s="27"/>
      <c r="E13" s="26" t="str">
        <f>+'[1]RACE 5 INP'!D8</f>
        <v>Wetherill</v>
      </c>
      <c r="F13" s="27"/>
      <c r="G13" s="26" t="str">
        <f>+'[1]RACE 5 INP'!E8</f>
        <v>Sutton</v>
      </c>
      <c r="H13" s="27"/>
      <c r="I13" s="26" t="str">
        <f>+'[1]RACE 5 INP'!F8</f>
        <v>VM50</v>
      </c>
      <c r="J13" s="27"/>
      <c r="K13" s="25">
        <f>+'[1]RACE 5 INP'!G8</f>
        <v>1</v>
      </c>
      <c r="L13" s="27"/>
      <c r="M13" s="25" t="str">
        <f>+'[1]RACE 5 INP'!H8</f>
        <v/>
      </c>
      <c r="N13" s="27"/>
      <c r="O13" s="25">
        <f>+'[1]RACE 5 INP'!I8</f>
        <v>7</v>
      </c>
      <c r="P13" s="27"/>
      <c r="Q13" s="28">
        <f>+'[1]RACE 5 INP'!J8</f>
        <v>2.1157407407407406E-2</v>
      </c>
    </row>
    <row r="14" spans="1:17">
      <c r="A14" s="29">
        <v>8</v>
      </c>
      <c r="B14" s="30"/>
      <c r="C14" s="26" t="str">
        <f>+'[1]RACE 5 INP'!C9</f>
        <v>Lee</v>
      </c>
      <c r="D14" s="27"/>
      <c r="E14" s="26" t="str">
        <f>+'[1]RACE 5 INP'!D9</f>
        <v>Morris</v>
      </c>
      <c r="F14" s="27"/>
      <c r="G14" s="26" t="str">
        <f>+'[1]RACE 5 INP'!E9</f>
        <v>North Derbyshire</v>
      </c>
      <c r="H14" s="27"/>
      <c r="I14" s="26" t="str">
        <f>+'[1]RACE 5 INP'!F9</f>
        <v>SM</v>
      </c>
      <c r="J14" s="27"/>
      <c r="K14" s="25">
        <f>+'[1]RACE 5 INP'!G9</f>
        <v>6</v>
      </c>
      <c r="L14" s="27"/>
      <c r="M14" s="25" t="str">
        <f>+'[1]RACE 5 INP'!H9</f>
        <v/>
      </c>
      <c r="N14" s="27"/>
      <c r="O14" s="25">
        <f>+'[1]RACE 5 INP'!I9</f>
        <v>8</v>
      </c>
      <c r="P14" s="27"/>
      <c r="Q14" s="28">
        <f>+'[1]RACE 5 INP'!J9</f>
        <v>2.1203703703703704E-2</v>
      </c>
    </row>
    <row r="15" spans="1:17">
      <c r="A15" s="29">
        <v>9</v>
      </c>
      <c r="B15" s="30"/>
      <c r="C15" s="26" t="str">
        <f>+'[1]RACE 5 INP'!C10</f>
        <v>Liam</v>
      </c>
      <c r="D15" s="27"/>
      <c r="E15" s="26" t="str">
        <f>+'[1]RACE 5 INP'!D10</f>
        <v>Hodson</v>
      </c>
      <c r="F15" s="27"/>
      <c r="G15" s="26" t="str">
        <f>+'[1]RACE 5 INP'!E10</f>
        <v>Sutton</v>
      </c>
      <c r="H15" s="27"/>
      <c r="I15" s="26" t="str">
        <f>+'[1]RACE 5 INP'!F10</f>
        <v>SM</v>
      </c>
      <c r="J15" s="27"/>
      <c r="K15" s="25">
        <f>+'[1]RACE 5 INP'!G10</f>
        <v>7</v>
      </c>
      <c r="L15" s="27"/>
      <c r="M15" s="25" t="str">
        <f>+'[1]RACE 5 INP'!H10</f>
        <v/>
      </c>
      <c r="N15" s="27"/>
      <c r="O15" s="25">
        <f>+'[1]RACE 5 INP'!I10</f>
        <v>9</v>
      </c>
      <c r="P15" s="27"/>
      <c r="Q15" s="28">
        <f>+'[1]RACE 5 INP'!J10</f>
        <v>2.1469907407407406E-2</v>
      </c>
    </row>
    <row r="16" spans="1:17">
      <c r="A16" s="29">
        <v>10</v>
      </c>
      <c r="B16" s="30"/>
      <c r="C16" s="26" t="str">
        <f>+'[1]RACE 5 INP'!C11</f>
        <v>Ian</v>
      </c>
      <c r="D16" s="27"/>
      <c r="E16" s="26" t="str">
        <f>+'[1]RACE 5 INP'!D11</f>
        <v>Hunter</v>
      </c>
      <c r="F16" s="27"/>
      <c r="G16" s="26" t="str">
        <f>+'[1]RACE 5 INP'!E11</f>
        <v>Kimberley</v>
      </c>
      <c r="H16" s="27"/>
      <c r="I16" s="26" t="str">
        <f>+'[1]RACE 5 INP'!F11</f>
        <v>SM</v>
      </c>
      <c r="J16" s="27"/>
      <c r="K16" s="25">
        <f>+'[1]RACE 5 INP'!G11</f>
        <v>8</v>
      </c>
      <c r="L16" s="27"/>
      <c r="M16" s="25" t="str">
        <f>+'[1]RACE 5 INP'!H11</f>
        <v/>
      </c>
      <c r="N16" s="27"/>
      <c r="O16" s="25">
        <f>+'[1]RACE 5 INP'!I11</f>
        <v>10</v>
      </c>
      <c r="P16" s="27"/>
      <c r="Q16" s="28">
        <f>+'[1]RACE 5 INP'!J11</f>
        <v>2.1585648148148149E-2</v>
      </c>
    </row>
    <row r="17" spans="1:17">
      <c r="A17" s="29">
        <v>11</v>
      </c>
      <c r="B17" s="30"/>
      <c r="C17" s="26" t="str">
        <f>+'[1]RACE 5 INP'!C12</f>
        <v>Anthony</v>
      </c>
      <c r="D17" s="27"/>
      <c r="E17" s="26" t="str">
        <f>+'[1]RACE 5 INP'!D12</f>
        <v>Robinson</v>
      </c>
      <c r="F17" s="27"/>
      <c r="G17" s="26" t="str">
        <f>+'[1]RACE 5 INP'!E12</f>
        <v>Mansfield</v>
      </c>
      <c r="H17" s="27"/>
      <c r="I17" s="26" t="e">
        <f>+'[1]RACE 5 INP'!F12</f>
        <v>#N/A</v>
      </c>
      <c r="J17" s="27"/>
      <c r="K17" s="25">
        <f>+'[1]RACE 5 INP'!G12</f>
        <v>1</v>
      </c>
      <c r="L17" s="27"/>
      <c r="M17" s="25" t="str">
        <f>+'[1]RACE 5 INP'!H12</f>
        <v/>
      </c>
      <c r="N17" s="27"/>
      <c r="O17" s="25">
        <f>+'[1]RACE 5 INP'!I12</f>
        <v>11</v>
      </c>
      <c r="P17" s="27"/>
      <c r="Q17" s="28">
        <f>+'[1]RACE 5 INP'!J12</f>
        <v>2.1770833333333333E-2</v>
      </c>
    </row>
    <row r="18" spans="1:17">
      <c r="A18" s="29">
        <v>12</v>
      </c>
      <c r="B18" s="30"/>
      <c r="C18" s="26" t="str">
        <f>+'[1]RACE 5 INP'!C13</f>
        <v>Paul</v>
      </c>
      <c r="D18" s="27"/>
      <c r="E18" s="26" t="str">
        <f>+'[1]RACE 5 INP'!D13</f>
        <v>Clarke</v>
      </c>
      <c r="F18" s="27"/>
      <c r="G18" s="26" t="str">
        <f>+'[1]RACE 5 INP'!E13</f>
        <v>Heanor</v>
      </c>
      <c r="H18" s="27"/>
      <c r="I18" s="26" t="str">
        <f>+'[1]RACE 5 INP'!F13</f>
        <v>SM</v>
      </c>
      <c r="J18" s="27"/>
      <c r="K18" s="25">
        <f>+'[1]RACE 5 INP'!G13</f>
        <v>9</v>
      </c>
      <c r="L18" s="27"/>
      <c r="M18" s="25" t="str">
        <f>+'[1]RACE 5 INP'!H13</f>
        <v/>
      </c>
      <c r="N18" s="27"/>
      <c r="O18" s="25">
        <f>+'[1]RACE 5 INP'!I13</f>
        <v>12</v>
      </c>
      <c r="P18" s="27"/>
      <c r="Q18" s="28">
        <f>+'[1]RACE 5 INP'!J13</f>
        <v>2.1898148148148149E-2</v>
      </c>
    </row>
    <row r="19" spans="1:17">
      <c r="A19" s="29">
        <v>13</v>
      </c>
      <c r="B19" s="30"/>
      <c r="C19" s="26" t="str">
        <f>+'[1]RACE 5 INP'!C14</f>
        <v>Mark</v>
      </c>
      <c r="D19" s="27"/>
      <c r="E19" s="26" t="str">
        <f>+'[1]RACE 5 INP'!D14</f>
        <v>Boot</v>
      </c>
      <c r="F19" s="27"/>
      <c r="G19" s="26" t="str">
        <f>+'[1]RACE 5 INP'!E14</f>
        <v>Long Eaton</v>
      </c>
      <c r="H19" s="27"/>
      <c r="I19" s="26" t="str">
        <f>+'[1]RACE 5 INP'!F14</f>
        <v>SM</v>
      </c>
      <c r="J19" s="27"/>
      <c r="K19" s="25">
        <f>+'[1]RACE 5 INP'!G14</f>
        <v>10</v>
      </c>
      <c r="L19" s="27"/>
      <c r="M19" s="25" t="str">
        <f>+'[1]RACE 5 INP'!H14</f>
        <v/>
      </c>
      <c r="N19" s="27"/>
      <c r="O19" s="25">
        <f>+'[1]RACE 5 INP'!I14</f>
        <v>13</v>
      </c>
      <c r="P19" s="27"/>
      <c r="Q19" s="28">
        <f>+'[1]RACE 5 INP'!J14</f>
        <v>2.1921296296296296E-2</v>
      </c>
    </row>
    <row r="20" spans="1:17">
      <c r="A20" s="29">
        <v>14</v>
      </c>
      <c r="B20" s="30"/>
      <c r="C20" s="26" t="str">
        <f>+'[1]RACE 5 INP'!C15</f>
        <v>Carl</v>
      </c>
      <c r="D20" s="27"/>
      <c r="E20" s="26" t="str">
        <f>+'[1]RACE 5 INP'!D15</f>
        <v>Wright</v>
      </c>
      <c r="F20" s="27"/>
      <c r="G20" s="26" t="str">
        <f>+'[1]RACE 5 INP'!E15</f>
        <v>Kimberley</v>
      </c>
      <c r="H20" s="27"/>
      <c r="I20" s="26" t="str">
        <f>+'[1]RACE 5 INP'!F15</f>
        <v>SM</v>
      </c>
      <c r="J20" s="27"/>
      <c r="K20" s="25">
        <f>+'[1]RACE 5 INP'!G15</f>
        <v>11</v>
      </c>
      <c r="L20" s="27"/>
      <c r="M20" s="25" t="str">
        <f>+'[1]RACE 5 INP'!H15</f>
        <v/>
      </c>
      <c r="N20" s="27"/>
      <c r="O20" s="25">
        <f>+'[1]RACE 5 INP'!I15</f>
        <v>14</v>
      </c>
      <c r="P20" s="27"/>
      <c r="Q20" s="28">
        <f>+'[1]RACE 5 INP'!J15</f>
        <v>2.1979166666666668E-2</v>
      </c>
    </row>
    <row r="21" spans="1:17">
      <c r="A21" s="29">
        <v>15</v>
      </c>
      <c r="B21" s="30"/>
      <c r="C21" s="26" t="str">
        <f>+'[1]RACE 5 INP'!C16</f>
        <v>Steve</v>
      </c>
      <c r="D21" s="27"/>
      <c r="E21" s="26" t="str">
        <f>+'[1]RACE 5 INP'!D16</f>
        <v>Leverton</v>
      </c>
      <c r="F21" s="27"/>
      <c r="G21" s="26" t="str">
        <f>+'[1]RACE 5 INP'!E16</f>
        <v>North Derbyshire</v>
      </c>
      <c r="H21" s="27"/>
      <c r="I21" s="26" t="str">
        <f>+'[1]RACE 5 INP'!F16</f>
        <v>VM50</v>
      </c>
      <c r="J21" s="27"/>
      <c r="K21" s="25">
        <f>+'[1]RACE 5 INP'!G16</f>
        <v>2</v>
      </c>
      <c r="L21" s="27"/>
      <c r="M21" s="25" t="str">
        <f>+'[1]RACE 5 INP'!H16</f>
        <v/>
      </c>
      <c r="N21" s="27"/>
      <c r="O21" s="25">
        <f>+'[1]RACE 5 INP'!I16</f>
        <v>15</v>
      </c>
      <c r="P21" s="27"/>
      <c r="Q21" s="28">
        <f>+'[1]RACE 5 INP'!J16</f>
        <v>2.2210648148148149E-2</v>
      </c>
    </row>
    <row r="22" spans="1:17">
      <c r="A22" s="29">
        <v>16</v>
      </c>
      <c r="B22" s="30"/>
      <c r="C22" s="26" t="str">
        <f>+'[1]RACE 5 INP'!C17</f>
        <v>Anthony</v>
      </c>
      <c r="D22" s="27"/>
      <c r="E22" s="26" t="str">
        <f>+'[1]RACE 5 INP'!D17</f>
        <v>Weatherson</v>
      </c>
      <c r="F22" s="27"/>
      <c r="G22" s="26" t="str">
        <f>+'[1]RACE 5 INP'!E17</f>
        <v>Heanor</v>
      </c>
      <c r="H22" s="27"/>
      <c r="I22" s="26" t="str">
        <f>+'[1]RACE 5 INP'!F17</f>
        <v>VM40</v>
      </c>
      <c r="J22" s="27"/>
      <c r="K22" s="25">
        <f>+'[1]RACE 5 INP'!G17</f>
        <v>1</v>
      </c>
      <c r="L22" s="27"/>
      <c r="M22" s="25" t="str">
        <f>+'[1]RACE 5 INP'!H17</f>
        <v/>
      </c>
      <c r="N22" s="27"/>
      <c r="O22" s="25">
        <f>+'[1]RACE 5 INP'!I17</f>
        <v>16</v>
      </c>
      <c r="P22" s="27"/>
      <c r="Q22" s="28">
        <f>+'[1]RACE 5 INP'!J17</f>
        <v>2.2280092592592594E-2</v>
      </c>
    </row>
    <row r="23" spans="1:17">
      <c r="A23" s="29">
        <v>17</v>
      </c>
      <c r="B23" s="30"/>
      <c r="C23" s="26" t="str">
        <f>+'[1]RACE 5 INP'!C18</f>
        <v>Paul</v>
      </c>
      <c r="D23" s="27"/>
      <c r="E23" s="26" t="str">
        <f>+'[1]RACE 5 INP'!D18</f>
        <v>Whittingham</v>
      </c>
      <c r="F23" s="27"/>
      <c r="G23" s="26" t="str">
        <f>+'[1]RACE 5 INP'!E18</f>
        <v>Sutton</v>
      </c>
      <c r="H23" s="27"/>
      <c r="I23" s="26" t="str">
        <f>+'[1]RACE 5 INP'!F18</f>
        <v>VM45</v>
      </c>
      <c r="J23" s="27"/>
      <c r="K23" s="25">
        <f>+'[1]RACE 5 INP'!G18</f>
        <v>2</v>
      </c>
      <c r="L23" s="27"/>
      <c r="M23" s="25" t="str">
        <f>+'[1]RACE 5 INP'!H18</f>
        <v/>
      </c>
      <c r="N23" s="27"/>
      <c r="O23" s="25">
        <f>+'[1]RACE 5 INP'!I18</f>
        <v>17</v>
      </c>
      <c r="P23" s="27"/>
      <c r="Q23" s="28">
        <f>+'[1]RACE 5 INP'!J18</f>
        <v>2.2361111111111113E-2</v>
      </c>
    </row>
    <row r="24" spans="1:17">
      <c r="A24" s="29">
        <v>18</v>
      </c>
      <c r="B24" s="30"/>
      <c r="C24" s="26" t="str">
        <f>+'[1]RACE 5 INP'!C19</f>
        <v>Tim</v>
      </c>
      <c r="D24" s="27"/>
      <c r="E24" s="26" t="str">
        <f>+'[1]RACE 5 INP'!D19</f>
        <v>Holling</v>
      </c>
      <c r="F24" s="27"/>
      <c r="G24" s="26" t="str">
        <f>+'[1]RACE 5 INP'!E19</f>
        <v>Belper</v>
      </c>
      <c r="H24" s="27"/>
      <c r="I24" s="26" t="str">
        <f>+'[1]RACE 5 INP'!F19</f>
        <v>SM</v>
      </c>
      <c r="J24" s="27"/>
      <c r="K24" s="25">
        <f>+'[1]RACE 5 INP'!G19</f>
        <v>12</v>
      </c>
      <c r="L24" s="27"/>
      <c r="M24" s="25" t="str">
        <f>+'[1]RACE 5 INP'!H19</f>
        <v/>
      </c>
      <c r="N24" s="27"/>
      <c r="O24" s="25">
        <f>+'[1]RACE 5 INP'!I19</f>
        <v>18</v>
      </c>
      <c r="P24" s="27"/>
      <c r="Q24" s="28">
        <f>+'[1]RACE 5 INP'!J19</f>
        <v>2.2488425925925926E-2</v>
      </c>
    </row>
    <row r="25" spans="1:17">
      <c r="A25" s="29">
        <v>19</v>
      </c>
      <c r="B25" s="30"/>
      <c r="C25" s="26" t="str">
        <f>+'[1]RACE 5 INP'!C20</f>
        <v xml:space="preserve">Matt </v>
      </c>
      <c r="D25" s="27"/>
      <c r="E25" s="26" t="str">
        <f>+'[1]RACE 5 INP'!D20</f>
        <v>Jones</v>
      </c>
      <c r="F25" s="27"/>
      <c r="G25" s="26" t="str">
        <f>+'[1]RACE 5 INP'!E20</f>
        <v>Ripley</v>
      </c>
      <c r="H25" s="27"/>
      <c r="I25" s="26" t="str">
        <f>+'[1]RACE 5 INP'!F20</f>
        <v>VM40</v>
      </c>
      <c r="J25" s="27"/>
      <c r="K25" s="25">
        <f>+'[1]RACE 5 INP'!G20</f>
        <v>2</v>
      </c>
      <c r="L25" s="27"/>
      <c r="M25" s="25" t="str">
        <f>+'[1]RACE 5 INP'!H20</f>
        <v/>
      </c>
      <c r="N25" s="27"/>
      <c r="O25" s="25">
        <f>+'[1]RACE 5 INP'!I20</f>
        <v>19</v>
      </c>
      <c r="P25" s="27"/>
      <c r="Q25" s="28">
        <f>+'[1]RACE 5 INP'!J20</f>
        <v>2.252314814814815E-2</v>
      </c>
    </row>
    <row r="26" spans="1:17">
      <c r="A26" s="29">
        <v>20</v>
      </c>
      <c r="B26" s="30"/>
      <c r="C26" s="26" t="str">
        <f>+'[1]RACE 5 INP'!C21</f>
        <v>Matt</v>
      </c>
      <c r="D26" s="27"/>
      <c r="E26" s="26" t="str">
        <f>+'[1]RACE 5 INP'!D21</f>
        <v>Rogers</v>
      </c>
      <c r="F26" s="27"/>
      <c r="G26" s="26" t="str">
        <f>+'[1]RACE 5 INP'!E21</f>
        <v>Kimberley</v>
      </c>
      <c r="H26" s="27"/>
      <c r="I26" s="26" t="str">
        <f>+'[1]RACE 5 INP'!F21</f>
        <v>SM</v>
      </c>
      <c r="J26" s="27"/>
      <c r="K26" s="25">
        <f>+'[1]RACE 5 INP'!G21</f>
        <v>13</v>
      </c>
      <c r="L26" s="27"/>
      <c r="M26" s="25" t="str">
        <f>+'[1]RACE 5 INP'!H21</f>
        <v/>
      </c>
      <c r="N26" s="27"/>
      <c r="O26" s="25">
        <f>+'[1]RACE 5 INP'!I21</f>
        <v>20</v>
      </c>
      <c r="P26" s="27"/>
      <c r="Q26" s="28">
        <f>+'[1]RACE 5 INP'!J21</f>
        <v>2.2592592592592595E-2</v>
      </c>
    </row>
    <row r="27" spans="1:17">
      <c r="A27" s="29">
        <v>21</v>
      </c>
      <c r="B27" s="30"/>
      <c r="C27" s="26" t="str">
        <f>+'[1]RACE 5 INP'!C22</f>
        <v>Sean</v>
      </c>
      <c r="D27" s="27"/>
      <c r="E27" s="26" t="str">
        <f>+'[1]RACE 5 INP'!D22</f>
        <v>Martin</v>
      </c>
      <c r="F27" s="27"/>
      <c r="G27" s="26" t="str">
        <f>+'[1]RACE 5 INP'!E22</f>
        <v>Sutton</v>
      </c>
      <c r="H27" s="27"/>
      <c r="I27" s="26" t="str">
        <f>+'[1]RACE 5 INP'!F22</f>
        <v>SM</v>
      </c>
      <c r="J27" s="27"/>
      <c r="K27" s="25">
        <f>+'[1]RACE 5 INP'!G22</f>
        <v>14</v>
      </c>
      <c r="L27" s="27"/>
      <c r="M27" s="25" t="str">
        <f>+'[1]RACE 5 INP'!H22</f>
        <v/>
      </c>
      <c r="N27" s="27"/>
      <c r="O27" s="25">
        <f>+'[1]RACE 5 INP'!I22</f>
        <v>21</v>
      </c>
      <c r="P27" s="27"/>
      <c r="Q27" s="28">
        <f>+'[1]RACE 5 INP'!J22</f>
        <v>2.2627314814814815E-2</v>
      </c>
    </row>
    <row r="28" spans="1:17">
      <c r="A28" s="29">
        <v>22</v>
      </c>
      <c r="B28" s="30"/>
      <c r="C28" s="26" t="str">
        <f>+'[1]RACE 5 INP'!C23</f>
        <v>Josh</v>
      </c>
      <c r="D28" s="27"/>
      <c r="E28" s="26" t="str">
        <f>+'[1]RACE 5 INP'!D23</f>
        <v>Housley</v>
      </c>
      <c r="F28" s="27"/>
      <c r="G28" s="26" t="str">
        <f>+'[1]RACE 5 INP'!E23</f>
        <v>Heanor</v>
      </c>
      <c r="H28" s="27"/>
      <c r="I28" s="26" t="str">
        <f>+'[1]RACE 5 INP'!F23</f>
        <v>SM</v>
      </c>
      <c r="J28" s="27"/>
      <c r="K28" s="25">
        <f>+'[1]RACE 5 INP'!G23</f>
        <v>15</v>
      </c>
      <c r="L28" s="27"/>
      <c r="M28" s="25" t="str">
        <f>+'[1]RACE 5 INP'!H23</f>
        <v/>
      </c>
      <c r="N28" s="27"/>
      <c r="O28" s="25">
        <f>+'[1]RACE 5 INP'!I23</f>
        <v>22</v>
      </c>
      <c r="P28" s="27"/>
      <c r="Q28" s="28">
        <f>+'[1]RACE 5 INP'!J23</f>
        <v>2.2673611111111113E-2</v>
      </c>
    </row>
    <row r="29" spans="1:17">
      <c r="A29" s="29">
        <v>23</v>
      </c>
      <c r="B29" s="30"/>
      <c r="C29" s="26" t="str">
        <f>+'[1]RACE 5 INP'!C24</f>
        <v>Nikita</v>
      </c>
      <c r="D29" s="27"/>
      <c r="E29" s="26" t="str">
        <f>+'[1]RACE 5 INP'!D24</f>
        <v>Pembleton</v>
      </c>
      <c r="F29" s="27"/>
      <c r="G29" s="26" t="str">
        <f>+'[1]RACE 5 INP'!E24</f>
        <v>Sutton</v>
      </c>
      <c r="H29" s="27"/>
      <c r="I29" s="26" t="str">
        <f>+'[1]RACE 5 INP'!F24</f>
        <v>SL</v>
      </c>
      <c r="J29" s="27"/>
      <c r="K29" s="25">
        <f>+'[1]RACE 5 INP'!G24</f>
        <v>1</v>
      </c>
      <c r="L29" s="27"/>
      <c r="M29" s="25">
        <f>+'[1]RACE 5 INP'!H24</f>
        <v>1</v>
      </c>
      <c r="N29" s="27"/>
      <c r="O29" s="25" t="str">
        <f>+'[1]RACE 5 INP'!I24</f>
        <v/>
      </c>
      <c r="P29" s="27"/>
      <c r="Q29" s="28">
        <f>+'[1]RACE 5 INP'!J24</f>
        <v>2.2708333333333334E-2</v>
      </c>
    </row>
    <row r="30" spans="1:17">
      <c r="A30" s="29">
        <v>24</v>
      </c>
      <c r="B30" s="30"/>
      <c r="C30" s="26" t="str">
        <f>+'[1]RACE 5 INP'!C25</f>
        <v>Brent</v>
      </c>
      <c r="D30" s="27"/>
      <c r="E30" s="26" t="str">
        <f>+'[1]RACE 5 INP'!D25</f>
        <v>Stevenson</v>
      </c>
      <c r="F30" s="27"/>
      <c r="G30" s="26" t="str">
        <f>+'[1]RACE 5 INP'!E25</f>
        <v>Sutton</v>
      </c>
      <c r="H30" s="27"/>
      <c r="I30" s="26" t="str">
        <f>+'[1]RACE 5 INP'!F25</f>
        <v>VM40</v>
      </c>
      <c r="J30" s="27"/>
      <c r="K30" s="25">
        <f>+'[1]RACE 5 INP'!G25</f>
        <v>3</v>
      </c>
      <c r="L30" s="27"/>
      <c r="M30" s="25" t="str">
        <f>+'[1]RACE 5 INP'!H25</f>
        <v/>
      </c>
      <c r="N30" s="27"/>
      <c r="O30" s="25">
        <f>+'[1]RACE 5 INP'!I25</f>
        <v>23</v>
      </c>
      <c r="P30" s="27"/>
      <c r="Q30" s="28">
        <f>+'[1]RACE 5 INP'!J25</f>
        <v>0.23128472222222224</v>
      </c>
    </row>
    <row r="31" spans="1:17">
      <c r="A31" s="29">
        <v>25</v>
      </c>
      <c r="B31" s="30"/>
      <c r="C31" s="26" t="str">
        <f>+'[1]RACE 5 INP'!C26</f>
        <v>Lee</v>
      </c>
      <c r="D31" s="27"/>
      <c r="E31" s="26" t="str">
        <f>+'[1]RACE 5 INP'!D26</f>
        <v>Perkins</v>
      </c>
      <c r="F31" s="27"/>
      <c r="G31" s="26" t="str">
        <f>+'[1]RACE 5 INP'!E26</f>
        <v>Heanor</v>
      </c>
      <c r="H31" s="27"/>
      <c r="I31" s="26" t="str">
        <f>+'[1]RACE 5 INP'!F26</f>
        <v>SM</v>
      </c>
      <c r="J31" s="27"/>
      <c r="K31" s="25">
        <f>+'[1]RACE 5 INP'!G26</f>
        <v>16</v>
      </c>
      <c r="L31" s="27"/>
      <c r="M31" s="25" t="str">
        <f>+'[1]RACE 5 INP'!H26</f>
        <v/>
      </c>
      <c r="N31" s="27"/>
      <c r="O31" s="25">
        <f>+'[1]RACE 5 INP'!I26</f>
        <v>24</v>
      </c>
      <c r="P31" s="27"/>
      <c r="Q31" s="28">
        <f>+'[1]RACE 5 INP'!J26</f>
        <v>2.3032407407407404E-2</v>
      </c>
    </row>
    <row r="32" spans="1:17">
      <c r="A32" s="29">
        <v>26</v>
      </c>
      <c r="B32" s="30"/>
      <c r="C32" s="26" t="str">
        <f>+'[1]RACE 5 INP'!C27</f>
        <v>Rob</v>
      </c>
      <c r="D32" s="27"/>
      <c r="E32" s="26" t="str">
        <f>+'[1]RACE 5 INP'!D27</f>
        <v>Fox</v>
      </c>
      <c r="F32" s="27"/>
      <c r="G32" s="26" t="str">
        <f>+'[1]RACE 5 INP'!E27</f>
        <v>Long Eaton</v>
      </c>
      <c r="H32" s="27"/>
      <c r="I32" s="26" t="str">
        <f>+'[1]RACE 5 INP'!F27</f>
        <v>VM50</v>
      </c>
      <c r="J32" s="27"/>
      <c r="K32" s="25">
        <f>+'[1]RACE 5 INP'!G27</f>
        <v>3</v>
      </c>
      <c r="L32" s="27"/>
      <c r="M32" s="25" t="str">
        <f>+'[1]RACE 5 INP'!H27</f>
        <v/>
      </c>
      <c r="N32" s="27"/>
      <c r="O32" s="25">
        <f>+'[1]RACE 5 INP'!I27</f>
        <v>25</v>
      </c>
      <c r="P32" s="27"/>
      <c r="Q32" s="28">
        <f>+'[1]RACE 5 INP'!J27</f>
        <v>2.3368055555555555E-2</v>
      </c>
    </row>
    <row r="33" spans="1:17">
      <c r="A33" s="29">
        <v>27</v>
      </c>
      <c r="B33" s="30"/>
      <c r="C33" s="26" t="str">
        <f>+'[1]RACE 5 INP'!C28</f>
        <v>Steve</v>
      </c>
      <c r="D33" s="27"/>
      <c r="E33" s="26" t="str">
        <f>+'[1]RACE 5 INP'!D28</f>
        <v>Bennett</v>
      </c>
      <c r="F33" s="27"/>
      <c r="G33" s="26" t="str">
        <f>+'[1]RACE 5 INP'!E28</f>
        <v>North Derbyshire</v>
      </c>
      <c r="H33" s="27"/>
      <c r="I33" s="26" t="str">
        <f>+'[1]RACE 5 INP'!F28</f>
        <v>VM50</v>
      </c>
      <c r="J33" s="27"/>
      <c r="K33" s="25">
        <f>+'[1]RACE 5 INP'!G28</f>
        <v>4</v>
      </c>
      <c r="L33" s="27"/>
      <c r="M33" s="25" t="str">
        <f>+'[1]RACE 5 INP'!H28</f>
        <v/>
      </c>
      <c r="N33" s="27"/>
      <c r="O33" s="25">
        <f>+'[1]RACE 5 INP'!I28</f>
        <v>26</v>
      </c>
      <c r="P33" s="27"/>
      <c r="Q33" s="28">
        <f>+'[1]RACE 5 INP'!J28</f>
        <v>2.3506944444444441E-2</v>
      </c>
    </row>
    <row r="34" spans="1:17">
      <c r="A34" s="29">
        <v>28</v>
      </c>
      <c r="B34" s="30"/>
      <c r="C34" s="26" t="str">
        <f>+'[1]RACE 5 INP'!C29</f>
        <v>Luke</v>
      </c>
      <c r="D34" s="27"/>
      <c r="E34" s="26" t="str">
        <f>+'[1]RACE 5 INP'!D29</f>
        <v>Beresford</v>
      </c>
      <c r="F34" s="27"/>
      <c r="G34" s="26" t="str">
        <f>+'[1]RACE 5 INP'!E29</f>
        <v>Ripley</v>
      </c>
      <c r="H34" s="27"/>
      <c r="I34" s="26" t="str">
        <f>+'[1]RACE 5 INP'!F29</f>
        <v>SM</v>
      </c>
      <c r="J34" s="27"/>
      <c r="K34" s="25">
        <f>+'[1]RACE 5 INP'!G29</f>
        <v>17</v>
      </c>
      <c r="L34" s="27"/>
      <c r="M34" s="25" t="str">
        <f>+'[1]RACE 5 INP'!H29</f>
        <v/>
      </c>
      <c r="N34" s="27"/>
      <c r="O34" s="25">
        <f>+'[1]RACE 5 INP'!I29</f>
        <v>27</v>
      </c>
      <c r="P34" s="27"/>
      <c r="Q34" s="28">
        <f>+'[1]RACE 5 INP'!J29</f>
        <v>2.3796296296296295E-2</v>
      </c>
    </row>
    <row r="35" spans="1:17">
      <c r="A35" s="29">
        <v>29</v>
      </c>
      <c r="B35" s="30"/>
      <c r="C35" s="26" t="str">
        <f>+'[1]RACE 5 INP'!C30</f>
        <v>Ed</v>
      </c>
      <c r="D35" s="27"/>
      <c r="E35" s="26" t="str">
        <f>+'[1]RACE 5 INP'!D30</f>
        <v>Godber</v>
      </c>
      <c r="F35" s="27"/>
      <c r="G35" s="26" t="str">
        <f>+'[1]RACE 5 INP'!E30</f>
        <v>Heanor</v>
      </c>
      <c r="H35" s="27"/>
      <c r="I35" s="26" t="str">
        <f>+'[1]RACE 5 INP'!F30</f>
        <v>SM</v>
      </c>
      <c r="J35" s="27"/>
      <c r="K35" s="25">
        <f>+'[1]RACE 5 INP'!G30</f>
        <v>18</v>
      </c>
      <c r="L35" s="27"/>
      <c r="M35" s="25" t="str">
        <f>+'[1]RACE 5 INP'!H30</f>
        <v/>
      </c>
      <c r="N35" s="27"/>
      <c r="O35" s="25">
        <f>+'[1]RACE 5 INP'!I30</f>
        <v>28</v>
      </c>
      <c r="P35" s="27"/>
      <c r="Q35" s="28">
        <f>+'[1]RACE 5 INP'!J30</f>
        <v>2.3877314814814813E-2</v>
      </c>
    </row>
    <row r="36" spans="1:17">
      <c r="A36" s="29">
        <v>30</v>
      </c>
      <c r="B36" s="30"/>
      <c r="C36" s="26" t="str">
        <f>+'[1]RACE 5 INP'!C31</f>
        <v>Mark</v>
      </c>
      <c r="D36" s="27"/>
      <c r="E36" s="26" t="str">
        <f>+'[1]RACE 5 INP'!D31</f>
        <v>Lay</v>
      </c>
      <c r="F36" s="27"/>
      <c r="G36" s="26" t="str">
        <f>+'[1]RACE 5 INP'!E31</f>
        <v>Long Eaton</v>
      </c>
      <c r="H36" s="27"/>
      <c r="I36" s="26" t="str">
        <f>+'[1]RACE 5 INP'!F31</f>
        <v>SM</v>
      </c>
      <c r="J36" s="27"/>
      <c r="K36" s="25">
        <f>+'[1]RACE 5 INP'!G31</f>
        <v>19</v>
      </c>
      <c r="L36" s="27"/>
      <c r="M36" s="25" t="str">
        <f>+'[1]RACE 5 INP'!H31</f>
        <v/>
      </c>
      <c r="N36" s="27"/>
      <c r="O36" s="25">
        <f>+'[1]RACE 5 INP'!I31</f>
        <v>29</v>
      </c>
      <c r="P36" s="27"/>
      <c r="Q36" s="28">
        <f>+'[1]RACE 5 INP'!J31</f>
        <v>2.3969907407407405E-2</v>
      </c>
    </row>
    <row r="37" spans="1:17">
      <c r="A37" s="29">
        <v>31</v>
      </c>
      <c r="B37" s="30"/>
      <c r="C37" s="26" t="str">
        <f>+'[1]RACE 5 INP'!C32</f>
        <v>Jack</v>
      </c>
      <c r="D37" s="27"/>
      <c r="E37" s="26" t="str">
        <f>+'[1]RACE 5 INP'!D32</f>
        <v>Dakin</v>
      </c>
      <c r="F37" s="27"/>
      <c r="G37" s="26" t="str">
        <f>+'[1]RACE 5 INP'!E32</f>
        <v>Belper</v>
      </c>
      <c r="H37" s="27"/>
      <c r="I37" s="26" t="str">
        <f>+'[1]RACE 5 INP'!F32</f>
        <v>JM</v>
      </c>
      <c r="J37" s="27"/>
      <c r="K37" s="25">
        <f>+'[1]RACE 5 INP'!G32</f>
        <v>1</v>
      </c>
      <c r="L37" s="27"/>
      <c r="M37" s="25" t="str">
        <f>+'[1]RACE 5 INP'!H32</f>
        <v/>
      </c>
      <c r="N37" s="27"/>
      <c r="O37" s="25">
        <f>+'[1]RACE 5 INP'!I32</f>
        <v>30</v>
      </c>
      <c r="P37" s="27"/>
      <c r="Q37" s="28">
        <f>+'[1]RACE 5 INP'!J32</f>
        <v>2.4016203703703703E-2</v>
      </c>
    </row>
    <row r="38" spans="1:17">
      <c r="A38" s="29">
        <v>32</v>
      </c>
      <c r="B38" s="30"/>
      <c r="C38" s="26" t="str">
        <f>+'[1]RACE 5 INP'!C33</f>
        <v>Pete</v>
      </c>
      <c r="D38" s="27"/>
      <c r="E38" s="26" t="str">
        <f>+'[1]RACE 5 INP'!D33</f>
        <v>Webb</v>
      </c>
      <c r="F38" s="27"/>
      <c r="G38" s="26" t="str">
        <f>+'[1]RACE 5 INP'!E33</f>
        <v>Long Eaton</v>
      </c>
      <c r="H38" s="27"/>
      <c r="I38" s="26" t="str">
        <f>+'[1]RACE 5 INP'!F33</f>
        <v>SM</v>
      </c>
      <c r="J38" s="27"/>
      <c r="K38" s="25">
        <f>+'[1]RACE 5 INP'!G33</f>
        <v>20</v>
      </c>
      <c r="L38" s="27"/>
      <c r="M38" s="25" t="str">
        <f>+'[1]RACE 5 INP'!H33</f>
        <v/>
      </c>
      <c r="N38" s="27"/>
      <c r="O38" s="25">
        <f>+'[1]RACE 5 INP'!I33</f>
        <v>31</v>
      </c>
      <c r="P38" s="27"/>
      <c r="Q38" s="28">
        <f>+'[1]RACE 5 INP'!J33</f>
        <v>2.4201388888888887E-2</v>
      </c>
    </row>
    <row r="39" spans="1:17">
      <c r="A39" s="29">
        <v>33</v>
      </c>
      <c r="B39" s="30"/>
      <c r="C39" s="26" t="str">
        <f>+'[1]RACE 5 INP'!C34</f>
        <v>Richard</v>
      </c>
      <c r="D39" s="27"/>
      <c r="E39" s="26" t="str">
        <f>+'[1]RACE 5 INP'!D34</f>
        <v>Phillis</v>
      </c>
      <c r="F39" s="27"/>
      <c r="G39" s="26" t="str">
        <f>+'[1]RACE 5 INP'!E34</f>
        <v>Ripley</v>
      </c>
      <c r="H39" s="27"/>
      <c r="I39" s="26" t="str">
        <f>+'[1]RACE 5 INP'!F34</f>
        <v>SM</v>
      </c>
      <c r="J39" s="27"/>
      <c r="K39" s="25">
        <f>+'[1]RACE 5 INP'!G34</f>
        <v>21</v>
      </c>
      <c r="L39" s="27"/>
      <c r="M39" s="25" t="str">
        <f>+'[1]RACE 5 INP'!H34</f>
        <v/>
      </c>
      <c r="N39" s="27"/>
      <c r="O39" s="25">
        <f>+'[1]RACE 5 INP'!I34</f>
        <v>32</v>
      </c>
      <c r="P39" s="27"/>
      <c r="Q39" s="28">
        <f>+'[1]RACE 5 INP'!J34</f>
        <v>2.4282407407407405E-2</v>
      </c>
    </row>
    <row r="40" spans="1:17">
      <c r="A40" s="29">
        <v>34</v>
      </c>
      <c r="B40" s="30"/>
      <c r="C40" s="26" t="str">
        <f>+'[1]RACE 5 INP'!C35</f>
        <v>Lucy</v>
      </c>
      <c r="D40" s="27"/>
      <c r="E40" s="26" t="str">
        <f>+'[1]RACE 5 INP'!D35</f>
        <v>Holmes</v>
      </c>
      <c r="F40" s="27"/>
      <c r="G40" s="26" t="str">
        <f>+'[1]RACE 5 INP'!E35</f>
        <v>Ripley</v>
      </c>
      <c r="H40" s="27"/>
      <c r="I40" s="26" t="str">
        <f>+'[1]RACE 5 INP'!F35</f>
        <v>SL</v>
      </c>
      <c r="J40" s="27"/>
      <c r="K40" s="25">
        <f>+'[1]RACE 5 INP'!G35</f>
        <v>2</v>
      </c>
      <c r="L40" s="27"/>
      <c r="M40" s="25">
        <f>+'[1]RACE 5 INP'!H35</f>
        <v>2</v>
      </c>
      <c r="N40" s="27"/>
      <c r="O40" s="25" t="str">
        <f>+'[1]RACE 5 INP'!I35</f>
        <v/>
      </c>
      <c r="P40" s="27"/>
      <c r="Q40" s="28">
        <f>+'[1]RACE 5 INP'!J35</f>
        <v>2.4409722222222222E-2</v>
      </c>
    </row>
    <row r="41" spans="1:17">
      <c r="A41" s="29">
        <v>35</v>
      </c>
      <c r="B41" s="30"/>
      <c r="C41" s="26" t="str">
        <f>+'[1]RACE 5 INP'!C36</f>
        <v>Dave</v>
      </c>
      <c r="D41" s="27"/>
      <c r="E41" s="26" t="str">
        <f>+'[1]RACE 5 INP'!D36</f>
        <v>Boot</v>
      </c>
      <c r="F41" s="27"/>
      <c r="G41" s="26" t="str">
        <f>+'[1]RACE 5 INP'!E36</f>
        <v>Long Eaton</v>
      </c>
      <c r="H41" s="27"/>
      <c r="I41" s="26" t="str">
        <f>+'[1]RACE 5 INP'!F36</f>
        <v>VM45</v>
      </c>
      <c r="J41" s="27"/>
      <c r="K41" s="25">
        <f>+'[1]RACE 5 INP'!G36</f>
        <v>3</v>
      </c>
      <c r="L41" s="27"/>
      <c r="M41" s="25" t="str">
        <f>+'[1]RACE 5 INP'!H36</f>
        <v/>
      </c>
      <c r="N41" s="27"/>
      <c r="O41" s="25">
        <f>+'[1]RACE 5 INP'!I36</f>
        <v>33</v>
      </c>
      <c r="P41" s="27"/>
      <c r="Q41" s="28">
        <f>+'[1]RACE 5 INP'!J36</f>
        <v>2.4571759259259258E-2</v>
      </c>
    </row>
    <row r="42" spans="1:17">
      <c r="A42" s="29">
        <v>36</v>
      </c>
      <c r="B42" s="30"/>
      <c r="C42" s="26" t="str">
        <f>+'[1]RACE 5 INP'!C37</f>
        <v>Luke</v>
      </c>
      <c r="D42" s="27"/>
      <c r="E42" s="26" t="str">
        <f>+'[1]RACE 5 INP'!D37</f>
        <v>Freeman</v>
      </c>
      <c r="F42" s="27"/>
      <c r="G42" s="26" t="str">
        <f>+'[1]RACE 5 INP'!E37</f>
        <v>Ripley</v>
      </c>
      <c r="H42" s="27"/>
      <c r="I42" s="26" t="str">
        <f>+'[1]RACE 5 INP'!F37</f>
        <v>SM</v>
      </c>
      <c r="J42" s="27"/>
      <c r="K42" s="25">
        <f>+'[1]RACE 5 INP'!G37</f>
        <v>22</v>
      </c>
      <c r="L42" s="27"/>
      <c r="M42" s="25" t="str">
        <f>+'[1]RACE 5 INP'!H37</f>
        <v/>
      </c>
      <c r="N42" s="27"/>
      <c r="O42" s="25">
        <f>+'[1]RACE 5 INP'!I37</f>
        <v>34</v>
      </c>
      <c r="P42" s="27"/>
      <c r="Q42" s="28">
        <f>+'[1]RACE 5 INP'!J37</f>
        <v>2.4687500000000001E-2</v>
      </c>
    </row>
    <row r="43" spans="1:17">
      <c r="A43" s="29">
        <v>37</v>
      </c>
      <c r="B43" s="30"/>
      <c r="C43" s="26" t="str">
        <f>+'[1]RACE 5 INP'!C38</f>
        <v>Robert</v>
      </c>
      <c r="D43" s="27"/>
      <c r="E43" s="26" t="str">
        <f>+'[1]RACE 5 INP'!D38</f>
        <v>Norman</v>
      </c>
      <c r="F43" s="27"/>
      <c r="G43" s="26" t="str">
        <f>+'[1]RACE 5 INP'!E38</f>
        <v>Belper</v>
      </c>
      <c r="H43" s="27"/>
      <c r="I43" s="26" t="str">
        <f>+'[1]RACE 5 INP'!F38</f>
        <v>SM</v>
      </c>
      <c r="J43" s="27"/>
      <c r="K43" s="25">
        <f>+'[1]RACE 5 INP'!G38</f>
        <v>23</v>
      </c>
      <c r="L43" s="27"/>
      <c r="M43" s="25" t="str">
        <f>+'[1]RACE 5 INP'!H38</f>
        <v/>
      </c>
      <c r="N43" s="27"/>
      <c r="O43" s="25">
        <f>+'[1]RACE 5 INP'!I38</f>
        <v>35</v>
      </c>
      <c r="P43" s="27"/>
      <c r="Q43" s="28">
        <f>+'[1]RACE 5 INP'!J38</f>
        <v>2.4687500000000001E-2</v>
      </c>
    </row>
    <row r="44" spans="1:17">
      <c r="A44" s="29">
        <v>38</v>
      </c>
      <c r="B44" s="30"/>
      <c r="C44" s="26" t="str">
        <f>+'[1]RACE 5 INP'!C39</f>
        <v>Karl</v>
      </c>
      <c r="D44" s="27"/>
      <c r="E44" s="26" t="str">
        <f>+'[1]RACE 5 INP'!D39</f>
        <v>Atton</v>
      </c>
      <c r="F44" s="27"/>
      <c r="G44" s="26" t="str">
        <f>+'[1]RACE 5 INP'!E39</f>
        <v>Belper</v>
      </c>
      <c r="H44" s="27"/>
      <c r="I44" s="26" t="str">
        <f>+'[1]RACE 5 INP'!F39</f>
        <v>VM40</v>
      </c>
      <c r="J44" s="27"/>
      <c r="K44" s="25">
        <f>+'[1]RACE 5 INP'!G39</f>
        <v>4</v>
      </c>
      <c r="L44" s="27"/>
      <c r="M44" s="25" t="str">
        <f>+'[1]RACE 5 INP'!H39</f>
        <v/>
      </c>
      <c r="N44" s="27"/>
      <c r="O44" s="25">
        <f>+'[1]RACE 5 INP'!I39</f>
        <v>36</v>
      </c>
      <c r="P44" s="27"/>
      <c r="Q44" s="28">
        <f>+'[1]RACE 5 INP'!J39</f>
        <v>2.480324074074074E-2</v>
      </c>
    </row>
    <row r="45" spans="1:17">
      <c r="A45" s="29">
        <v>39</v>
      </c>
      <c r="B45" s="30"/>
      <c r="C45" s="26" t="str">
        <f>+'[1]RACE 5 INP'!C40</f>
        <v>Andy</v>
      </c>
      <c r="D45" s="27"/>
      <c r="E45" s="26" t="str">
        <f>+'[1]RACE 5 INP'!D40</f>
        <v>Rose</v>
      </c>
      <c r="F45" s="27"/>
      <c r="G45" s="26" t="str">
        <f>+'[1]RACE 5 INP'!E40</f>
        <v>Belper</v>
      </c>
      <c r="H45" s="27"/>
      <c r="I45" s="26" t="str">
        <f>+'[1]RACE 5 INP'!F40</f>
        <v>SM</v>
      </c>
      <c r="J45" s="27"/>
      <c r="K45" s="25">
        <f>+'[1]RACE 5 INP'!G40</f>
        <v>24</v>
      </c>
      <c r="L45" s="27"/>
      <c r="M45" s="25" t="str">
        <f>+'[1]RACE 5 INP'!H40</f>
        <v/>
      </c>
      <c r="N45" s="27"/>
      <c r="O45" s="25">
        <f>+'[1]RACE 5 INP'!I40</f>
        <v>37</v>
      </c>
      <c r="P45" s="27"/>
      <c r="Q45" s="28">
        <f>+'[1]RACE 5 INP'!J40</f>
        <v>2.4872685185185185E-2</v>
      </c>
    </row>
    <row r="46" spans="1:17">
      <c r="A46" s="29">
        <v>40</v>
      </c>
      <c r="B46" s="30"/>
      <c r="C46" s="26" t="str">
        <f>+'[1]RACE 5 INP'!C41</f>
        <v>Sally</v>
      </c>
      <c r="D46" s="27"/>
      <c r="E46" s="26" t="str">
        <f>+'[1]RACE 5 INP'!D41</f>
        <v>Hopkins</v>
      </c>
      <c r="F46" s="27"/>
      <c r="G46" s="26" t="str">
        <f>+'[1]RACE 5 INP'!E41</f>
        <v>Mansfield</v>
      </c>
      <c r="H46" s="27"/>
      <c r="I46" s="26" t="str">
        <f>+'[1]RACE 5 INP'!F41</f>
        <v>SL</v>
      </c>
      <c r="J46" s="27"/>
      <c r="K46" s="25">
        <f>+'[1]RACE 5 INP'!G41</f>
        <v>3</v>
      </c>
      <c r="L46" s="27"/>
      <c r="M46" s="25">
        <f>+'[1]RACE 5 INP'!H41</f>
        <v>3</v>
      </c>
      <c r="N46" s="27"/>
      <c r="O46" s="25" t="str">
        <f>+'[1]RACE 5 INP'!I41</f>
        <v/>
      </c>
      <c r="P46" s="27"/>
      <c r="Q46" s="28">
        <f>+'[1]RACE 5 INP'!J41</f>
        <v>2.4918981481481483E-2</v>
      </c>
    </row>
    <row r="47" spans="1:17">
      <c r="A47" s="29">
        <v>41</v>
      </c>
      <c r="B47" s="30"/>
      <c r="C47" s="26" t="str">
        <f>+'[1]RACE 5 INP'!C42</f>
        <v>Mark</v>
      </c>
      <c r="D47" s="27"/>
      <c r="E47" s="26" t="str">
        <f>+'[1]RACE 5 INP'!D42</f>
        <v>Tomlinson</v>
      </c>
      <c r="F47" s="27"/>
      <c r="G47" s="26" t="str">
        <f>+'[1]RACE 5 INP'!E42</f>
        <v>Ripley</v>
      </c>
      <c r="H47" s="27"/>
      <c r="I47" s="26" t="str">
        <f>+'[1]RACE 5 INP'!F42</f>
        <v>VM40</v>
      </c>
      <c r="J47" s="27"/>
      <c r="K47" s="25">
        <f>+'[1]RACE 5 INP'!G42</f>
        <v>5</v>
      </c>
      <c r="L47" s="27"/>
      <c r="M47" s="25" t="str">
        <f>+'[1]RACE 5 INP'!H42</f>
        <v/>
      </c>
      <c r="N47" s="27"/>
      <c r="O47" s="25">
        <f>+'[1]RACE 5 INP'!I42</f>
        <v>38</v>
      </c>
      <c r="P47" s="27"/>
      <c r="Q47" s="28">
        <f>+'[1]RACE 5 INP'!J42</f>
        <v>2.5173611111111112E-2</v>
      </c>
    </row>
    <row r="48" spans="1:17">
      <c r="A48" s="29">
        <v>42</v>
      </c>
      <c r="B48" s="30"/>
      <c r="C48" s="26" t="str">
        <f>+'[1]RACE 5 INP'!C43</f>
        <v>Simon</v>
      </c>
      <c r="D48" s="27"/>
      <c r="E48" s="26" t="str">
        <f>+'[1]RACE 5 INP'!D43</f>
        <v>Neumann</v>
      </c>
      <c r="F48" s="27"/>
      <c r="G48" s="26" t="str">
        <f>+'[1]RACE 5 INP'!E43</f>
        <v>Heanor</v>
      </c>
      <c r="H48" s="27"/>
      <c r="I48" s="26" t="str">
        <f>+'[1]RACE 5 INP'!F43</f>
        <v>SM</v>
      </c>
      <c r="J48" s="27"/>
      <c r="K48" s="25">
        <f>+'[1]RACE 5 INP'!G43</f>
        <v>25</v>
      </c>
      <c r="L48" s="27"/>
      <c r="M48" s="25" t="str">
        <f>+'[1]RACE 5 INP'!H43</f>
        <v/>
      </c>
      <c r="N48" s="27"/>
      <c r="O48" s="25">
        <f>+'[1]RACE 5 INP'!I43</f>
        <v>39</v>
      </c>
      <c r="P48" s="27"/>
      <c r="Q48" s="28">
        <f>+'[1]RACE 5 INP'!J43</f>
        <v>2.5208333333333336E-2</v>
      </c>
    </row>
    <row r="49" spans="1:17">
      <c r="A49" s="29">
        <v>43</v>
      </c>
      <c r="B49" s="30"/>
      <c r="C49" s="26" t="str">
        <f>+'[1]RACE 5 INP'!C44</f>
        <v>John</v>
      </c>
      <c r="D49" s="27"/>
      <c r="E49" s="26" t="str">
        <f>+'[1]RACE 5 INP'!D44</f>
        <v>Gorman</v>
      </c>
      <c r="F49" s="27"/>
      <c r="G49" s="26" t="str">
        <f>+'[1]RACE 5 INP'!E44</f>
        <v>North Derbyshire</v>
      </c>
      <c r="H49" s="27"/>
      <c r="I49" s="26" t="str">
        <f>+'[1]RACE 5 INP'!F44</f>
        <v>VM55</v>
      </c>
      <c r="J49" s="27"/>
      <c r="K49" s="25">
        <f>+'[1]RACE 5 INP'!G44</f>
        <v>1</v>
      </c>
      <c r="L49" s="27"/>
      <c r="M49" s="25" t="str">
        <f>+'[1]RACE 5 INP'!H44</f>
        <v/>
      </c>
      <c r="N49" s="27"/>
      <c r="O49" s="25">
        <f>+'[1]RACE 5 INP'!I44</f>
        <v>40</v>
      </c>
      <c r="P49" s="27"/>
      <c r="Q49" s="28">
        <f>+'[1]RACE 5 INP'!J44</f>
        <v>2.5335648148148149E-2</v>
      </c>
    </row>
    <row r="50" spans="1:17">
      <c r="A50" s="29">
        <v>44</v>
      </c>
      <c r="B50" s="30"/>
      <c r="C50" s="26" t="str">
        <f>+'[1]RACE 5 INP'!C45</f>
        <v>Mark</v>
      </c>
      <c r="D50" s="27"/>
      <c r="E50" s="26" t="str">
        <f>+'[1]RACE 5 INP'!D45</f>
        <v>Riches</v>
      </c>
      <c r="F50" s="27"/>
      <c r="G50" s="26" t="str">
        <f>+'[1]RACE 5 INP'!E45</f>
        <v>Belper</v>
      </c>
      <c r="H50" s="27"/>
      <c r="I50" s="26" t="str">
        <f>+'[1]RACE 5 INP'!F45</f>
        <v>VM45</v>
      </c>
      <c r="J50" s="27"/>
      <c r="K50" s="25">
        <f>+'[1]RACE 5 INP'!G45</f>
        <v>4</v>
      </c>
      <c r="L50" s="27"/>
      <c r="M50" s="25" t="str">
        <f>+'[1]RACE 5 INP'!H45</f>
        <v/>
      </c>
      <c r="N50" s="27"/>
      <c r="O50" s="25">
        <f>+'[1]RACE 5 INP'!I45</f>
        <v>41</v>
      </c>
      <c r="P50" s="27"/>
      <c r="Q50" s="28">
        <f>+'[1]RACE 5 INP'!J45</f>
        <v>2.5347222222222222E-2</v>
      </c>
    </row>
    <row r="51" spans="1:17">
      <c r="A51" s="29">
        <v>45</v>
      </c>
      <c r="B51" s="30"/>
      <c r="C51" s="26" t="str">
        <f>+'[1]RACE 5 INP'!C46</f>
        <v>Simon</v>
      </c>
      <c r="D51" s="27"/>
      <c r="E51" s="26" t="str">
        <f>+'[1]RACE 5 INP'!D46</f>
        <v>Davis</v>
      </c>
      <c r="F51" s="27"/>
      <c r="G51" s="26" t="str">
        <f>+'[1]RACE 5 INP'!E46</f>
        <v>Ilkeston</v>
      </c>
      <c r="H51" s="27"/>
      <c r="I51" s="26" t="str">
        <f>+'[1]RACE 5 INP'!F46</f>
        <v>VM45</v>
      </c>
      <c r="J51" s="27"/>
      <c r="K51" s="25">
        <f>+'[1]RACE 5 INP'!G46</f>
        <v>5</v>
      </c>
      <c r="L51" s="27"/>
      <c r="M51" s="25" t="str">
        <f>+'[1]RACE 5 INP'!H46</f>
        <v/>
      </c>
      <c r="N51" s="27"/>
      <c r="O51" s="25">
        <f>+'[1]RACE 5 INP'!I46</f>
        <v>42</v>
      </c>
      <c r="P51" s="27"/>
      <c r="Q51" s="28">
        <f>+'[1]RACE 5 INP'!J46</f>
        <v>2.5381944444444447E-2</v>
      </c>
    </row>
    <row r="52" spans="1:17">
      <c r="A52" s="29">
        <v>46</v>
      </c>
      <c r="B52" s="30"/>
      <c r="C52" s="26" t="str">
        <f>+'[1]RACE 5 INP'!C47</f>
        <v>Jordan</v>
      </c>
      <c r="D52" s="27"/>
      <c r="E52" s="26" t="str">
        <f>+'[1]RACE 5 INP'!D47</f>
        <v>Mitchell</v>
      </c>
      <c r="F52" s="27"/>
      <c r="G52" s="26" t="str">
        <f>+'[1]RACE 5 INP'!E47</f>
        <v>Sutton</v>
      </c>
      <c r="H52" s="27"/>
      <c r="I52" s="26" t="str">
        <f>+'[1]RACE 5 INP'!F47</f>
        <v>JM</v>
      </c>
      <c r="J52" s="27"/>
      <c r="K52" s="25">
        <f>+'[1]RACE 5 INP'!G47</f>
        <v>2</v>
      </c>
      <c r="L52" s="27"/>
      <c r="M52" s="25" t="str">
        <f>+'[1]RACE 5 INP'!H47</f>
        <v/>
      </c>
      <c r="N52" s="27"/>
      <c r="O52" s="25">
        <f>+'[1]RACE 5 INP'!I47</f>
        <v>43</v>
      </c>
      <c r="P52" s="27"/>
      <c r="Q52" s="28">
        <f>+'[1]RACE 5 INP'!J47</f>
        <v>2.5555555555555557E-2</v>
      </c>
    </row>
    <row r="53" spans="1:17">
      <c r="A53" s="29">
        <v>47</v>
      </c>
      <c r="B53" s="30"/>
      <c r="C53" s="26" t="str">
        <f>+'[1]RACE 5 INP'!C48</f>
        <v>Jill</v>
      </c>
      <c r="D53" s="27"/>
      <c r="E53" s="26" t="str">
        <f>+'[1]RACE 5 INP'!D48</f>
        <v>Burke</v>
      </c>
      <c r="F53" s="27"/>
      <c r="G53" s="26" t="str">
        <f>+'[1]RACE 5 INP'!E48</f>
        <v>Heanor</v>
      </c>
      <c r="H53" s="27"/>
      <c r="I53" s="26" t="str">
        <f>+'[1]RACE 5 INP'!F48</f>
        <v>VL45</v>
      </c>
      <c r="J53" s="27"/>
      <c r="K53" s="25">
        <f>+'[1]RACE 5 INP'!G48</f>
        <v>1</v>
      </c>
      <c r="L53" s="27"/>
      <c r="M53" s="25">
        <f>+'[1]RACE 5 INP'!H48</f>
        <v>4</v>
      </c>
      <c r="N53" s="27"/>
      <c r="O53" s="25" t="str">
        <f>+'[1]RACE 5 INP'!I48</f>
        <v/>
      </c>
      <c r="P53" s="27"/>
      <c r="Q53" s="28">
        <f>+'[1]RACE 5 INP'!J48</f>
        <v>2.5694444444444443E-2</v>
      </c>
    </row>
    <row r="54" spans="1:17">
      <c r="A54" s="29">
        <v>48</v>
      </c>
      <c r="B54" s="30"/>
      <c r="C54" s="26" t="str">
        <f>+'[1]RACE 5 INP'!C49</f>
        <v>Ryan</v>
      </c>
      <c r="D54" s="27"/>
      <c r="E54" s="26" t="str">
        <f>+'[1]RACE 5 INP'!D49</f>
        <v>Ball</v>
      </c>
      <c r="F54" s="27"/>
      <c r="G54" s="26" t="str">
        <f>+'[1]RACE 5 INP'!E49</f>
        <v>Ripley</v>
      </c>
      <c r="H54" s="27"/>
      <c r="I54" s="26" t="str">
        <f>+'[1]RACE 5 INP'!F49</f>
        <v>SM</v>
      </c>
      <c r="J54" s="27"/>
      <c r="K54" s="25">
        <f>+'[1]RACE 5 INP'!G49</f>
        <v>26</v>
      </c>
      <c r="L54" s="27"/>
      <c r="M54" s="25" t="str">
        <f>+'[1]RACE 5 INP'!H49</f>
        <v/>
      </c>
      <c r="N54" s="27"/>
      <c r="O54" s="25">
        <f>+'[1]RACE 5 INP'!I49</f>
        <v>44</v>
      </c>
      <c r="P54" s="27"/>
      <c r="Q54" s="28">
        <f>+'[1]RACE 5 INP'!J49</f>
        <v>2.5810185185185183E-2</v>
      </c>
    </row>
    <row r="55" spans="1:17">
      <c r="A55" s="29">
        <v>49</v>
      </c>
      <c r="B55" s="30"/>
      <c r="C55" s="26" t="str">
        <f>+'[1]RACE 5 INP'!C50</f>
        <v>Dan</v>
      </c>
      <c r="D55" s="27"/>
      <c r="E55" s="26" t="str">
        <f>+'[1]RACE 5 INP'!D50</f>
        <v>Gooch</v>
      </c>
      <c r="F55" s="27"/>
      <c r="G55" s="26" t="str">
        <f>+'[1]RACE 5 INP'!E50</f>
        <v>Kimberley</v>
      </c>
      <c r="H55" s="27"/>
      <c r="I55" s="26" t="str">
        <f>+'[1]RACE 5 INP'!F50</f>
        <v>SM</v>
      </c>
      <c r="J55" s="27"/>
      <c r="K55" s="25">
        <f>+'[1]RACE 5 INP'!G50</f>
        <v>27</v>
      </c>
      <c r="L55" s="27"/>
      <c r="M55" s="25" t="str">
        <f>+'[1]RACE 5 INP'!H50</f>
        <v/>
      </c>
      <c r="N55" s="27"/>
      <c r="O55" s="25">
        <f>+'[1]RACE 5 INP'!I50</f>
        <v>45</v>
      </c>
      <c r="P55" s="27"/>
      <c r="Q55" s="28">
        <f>+'[1]RACE 5 INP'!J50</f>
        <v>2.5902777777777778E-2</v>
      </c>
    </row>
    <row r="56" spans="1:17">
      <c r="A56" s="29">
        <v>50</v>
      </c>
      <c r="B56" s="30"/>
      <c r="C56" s="26" t="str">
        <f>+'[1]RACE 5 INP'!C51</f>
        <v>Laura</v>
      </c>
      <c r="D56" s="27"/>
      <c r="E56" s="26" t="str">
        <f>+'[1]RACE 5 INP'!D51</f>
        <v>Harvey</v>
      </c>
      <c r="F56" s="27"/>
      <c r="G56" s="26" t="str">
        <f>+'[1]RACE 5 INP'!E51</f>
        <v>Heanor</v>
      </c>
      <c r="H56" s="27"/>
      <c r="I56" s="26" t="str">
        <f>+'[1]RACE 5 INP'!F51</f>
        <v>SL</v>
      </c>
      <c r="J56" s="27"/>
      <c r="K56" s="25">
        <f>+'[1]RACE 5 INP'!G51</f>
        <v>4</v>
      </c>
      <c r="L56" s="27"/>
      <c r="M56" s="25">
        <f>+'[1]RACE 5 INP'!H51</f>
        <v>5</v>
      </c>
      <c r="N56" s="27"/>
      <c r="O56" s="25" t="str">
        <f>+'[1]RACE 5 INP'!I51</f>
        <v/>
      </c>
      <c r="P56" s="27"/>
      <c r="Q56" s="28">
        <f>+'[1]RACE 5 INP'!J51</f>
        <v>2.5949074074074072E-2</v>
      </c>
    </row>
    <row r="57" spans="1:17">
      <c r="A57" s="29">
        <v>51</v>
      </c>
      <c r="B57" s="30"/>
      <c r="C57" s="26" t="str">
        <f>+'[1]RACE 5 INP'!C52</f>
        <v>Helen</v>
      </c>
      <c r="D57" s="27"/>
      <c r="E57" s="26" t="str">
        <f>+'[1]RACE 5 INP'!D52</f>
        <v>Woods</v>
      </c>
      <c r="F57" s="27"/>
      <c r="G57" s="26" t="str">
        <f>+'[1]RACE 5 INP'!E52</f>
        <v>Kimberley</v>
      </c>
      <c r="H57" s="27"/>
      <c r="I57" s="26" t="str">
        <f>+'[1]RACE 5 INP'!F52</f>
        <v>SL</v>
      </c>
      <c r="J57" s="27"/>
      <c r="K57" s="25">
        <f>+'[1]RACE 5 INP'!G52</f>
        <v>5</v>
      </c>
      <c r="L57" s="27"/>
      <c r="M57" s="25">
        <f>+'[1]RACE 5 INP'!H52</f>
        <v>6</v>
      </c>
      <c r="N57" s="27"/>
      <c r="O57" s="25" t="str">
        <f>+'[1]RACE 5 INP'!I52</f>
        <v/>
      </c>
      <c r="P57" s="27"/>
      <c r="Q57" s="28">
        <f>+'[1]RACE 5 INP'!J52</f>
        <v>2.6064814814814815E-2</v>
      </c>
    </row>
    <row r="58" spans="1:17">
      <c r="A58" s="29">
        <v>52</v>
      </c>
      <c r="B58" s="30"/>
      <c r="C58" s="26" t="str">
        <f>+'[1]RACE 5 INP'!C53</f>
        <v>David</v>
      </c>
      <c r="D58" s="27"/>
      <c r="E58" s="26" t="str">
        <f>+'[1]RACE 5 INP'!D53</f>
        <v>James</v>
      </c>
      <c r="F58" s="27"/>
      <c r="G58" s="26" t="str">
        <f>+'[1]RACE 5 INP'!E53</f>
        <v>Kimberley</v>
      </c>
      <c r="H58" s="27"/>
      <c r="I58" s="26" t="str">
        <f>+'[1]RACE 5 INP'!F53</f>
        <v>VM60</v>
      </c>
      <c r="J58" s="27"/>
      <c r="K58" s="25">
        <f>+'[1]RACE 5 INP'!G53</f>
        <v>1</v>
      </c>
      <c r="L58" s="27"/>
      <c r="M58" s="25" t="str">
        <f>+'[1]RACE 5 INP'!H53</f>
        <v/>
      </c>
      <c r="N58" s="27"/>
      <c r="O58" s="25">
        <f>+'[1]RACE 5 INP'!I53</f>
        <v>46</v>
      </c>
      <c r="P58" s="27"/>
      <c r="Q58" s="28">
        <f>+'[1]RACE 5 INP'!J53</f>
        <v>2.6168981481481481E-2</v>
      </c>
    </row>
    <row r="59" spans="1:17">
      <c r="A59" s="29">
        <v>53</v>
      </c>
      <c r="B59" s="30"/>
      <c r="C59" s="26" t="str">
        <f>+'[1]RACE 5 INP'!C54</f>
        <v>Phil</v>
      </c>
      <c r="D59" s="27"/>
      <c r="E59" s="26" t="str">
        <f>+'[1]RACE 5 INP'!D54</f>
        <v>Butt</v>
      </c>
      <c r="F59" s="27"/>
      <c r="G59" s="26" t="str">
        <f>+'[1]RACE 5 INP'!E54</f>
        <v>Belper</v>
      </c>
      <c r="H59" s="27"/>
      <c r="I59" s="26" t="str">
        <f>+'[1]RACE 5 INP'!F54</f>
        <v>VM45</v>
      </c>
      <c r="J59" s="27"/>
      <c r="K59" s="25">
        <f>+'[1]RACE 5 INP'!G54</f>
        <v>6</v>
      </c>
      <c r="L59" s="27"/>
      <c r="M59" s="25" t="str">
        <f>+'[1]RACE 5 INP'!H54</f>
        <v/>
      </c>
      <c r="N59" s="27"/>
      <c r="O59" s="25">
        <f>+'[1]RACE 5 INP'!I54</f>
        <v>47</v>
      </c>
      <c r="P59" s="27"/>
      <c r="Q59" s="28">
        <f>+'[1]RACE 5 INP'!J54</f>
        <v>2.6192129629629628E-2</v>
      </c>
    </row>
    <row r="60" spans="1:17">
      <c r="A60" s="29">
        <v>54</v>
      </c>
      <c r="B60" s="30"/>
      <c r="C60" s="26" t="str">
        <f>+'[1]RACE 5 INP'!C55</f>
        <v>Brian</v>
      </c>
      <c r="D60" s="27"/>
      <c r="E60" s="26" t="str">
        <f>+'[1]RACE 5 INP'!D55</f>
        <v>Hampton</v>
      </c>
      <c r="F60" s="27"/>
      <c r="G60" s="26" t="str">
        <f>+'[1]RACE 5 INP'!E55</f>
        <v>North Derbyshire</v>
      </c>
      <c r="H60" s="27"/>
      <c r="I60" s="26" t="str">
        <f>+'[1]RACE 5 INP'!F55</f>
        <v>VM65</v>
      </c>
      <c r="J60" s="27"/>
      <c r="K60" s="25">
        <f>+'[1]RACE 5 INP'!G55</f>
        <v>1</v>
      </c>
      <c r="L60" s="27"/>
      <c r="M60" s="25" t="str">
        <f>+'[1]RACE 5 INP'!H55</f>
        <v/>
      </c>
      <c r="N60" s="27"/>
      <c r="O60" s="25">
        <f>+'[1]RACE 5 INP'!I55</f>
        <v>48</v>
      </c>
      <c r="P60" s="27"/>
      <c r="Q60" s="28">
        <f>+'[1]RACE 5 INP'!J55</f>
        <v>2.6215277777777778E-2</v>
      </c>
    </row>
    <row r="61" spans="1:17">
      <c r="A61" s="29">
        <v>55</v>
      </c>
      <c r="B61" s="30"/>
      <c r="C61" s="26" t="str">
        <f>+'[1]RACE 5 INP'!C56</f>
        <v>Phillip</v>
      </c>
      <c r="D61" s="27"/>
      <c r="E61" s="26" t="str">
        <f>+'[1]RACE 5 INP'!D56</f>
        <v>Woodman</v>
      </c>
      <c r="F61" s="27"/>
      <c r="G61" s="26" t="str">
        <f>+'[1]RACE 5 INP'!E56</f>
        <v>Ripley</v>
      </c>
      <c r="H61" s="27"/>
      <c r="I61" s="26" t="str">
        <f>+'[1]RACE 5 INP'!F56</f>
        <v>VM60</v>
      </c>
      <c r="J61" s="27"/>
      <c r="K61" s="25">
        <f>+'[1]RACE 5 INP'!G56</f>
        <v>2</v>
      </c>
      <c r="L61" s="27"/>
      <c r="M61" s="25" t="str">
        <f>+'[1]RACE 5 INP'!H56</f>
        <v/>
      </c>
      <c r="N61" s="27"/>
      <c r="O61" s="25">
        <f>+'[1]RACE 5 INP'!I56</f>
        <v>49</v>
      </c>
      <c r="P61" s="27"/>
      <c r="Q61" s="28">
        <f>+'[1]RACE 5 INP'!J56</f>
        <v>2.6550925925925926E-2</v>
      </c>
    </row>
    <row r="62" spans="1:17">
      <c r="A62" s="29">
        <v>56</v>
      </c>
      <c r="B62" s="30"/>
      <c r="C62" s="26" t="str">
        <f>+'[1]RACE 5 INP'!C57</f>
        <v>Yvonne</v>
      </c>
      <c r="D62" s="27"/>
      <c r="E62" s="26" t="str">
        <f>+'[1]RACE 5 INP'!D57</f>
        <v>Hobday</v>
      </c>
      <c r="F62" s="27"/>
      <c r="G62" s="26" t="str">
        <f>+'[1]RACE 5 INP'!E57</f>
        <v>Heanor</v>
      </c>
      <c r="H62" s="27"/>
      <c r="I62" s="26" t="str">
        <f>+'[1]RACE 5 INP'!F57</f>
        <v>VL50</v>
      </c>
      <c r="J62" s="27"/>
      <c r="K62" s="25">
        <f>+'[1]RACE 5 INP'!G57</f>
        <v>1</v>
      </c>
      <c r="L62" s="27"/>
      <c r="M62" s="25">
        <f>+'[1]RACE 5 INP'!H57</f>
        <v>7</v>
      </c>
      <c r="N62" s="27"/>
      <c r="O62" s="25" t="str">
        <f>+'[1]RACE 5 INP'!I57</f>
        <v/>
      </c>
      <c r="P62" s="27"/>
      <c r="Q62" s="28">
        <f>+'[1]RACE 5 INP'!J57</f>
        <v>2.6620370370370371E-2</v>
      </c>
    </row>
    <row r="63" spans="1:17">
      <c r="A63" s="29">
        <v>57</v>
      </c>
      <c r="B63" s="30"/>
      <c r="C63" s="26" t="str">
        <f>+'[1]RACE 5 INP'!C58</f>
        <v>Steph</v>
      </c>
      <c r="D63" s="27"/>
      <c r="E63" s="26" t="str">
        <f>+'[1]RACE 5 INP'!D58</f>
        <v>Ilsley</v>
      </c>
      <c r="F63" s="27"/>
      <c r="G63" s="26" t="str">
        <f>+'[1]RACE 5 INP'!E58</f>
        <v>Belper</v>
      </c>
      <c r="H63" s="27"/>
      <c r="I63" s="26" t="str">
        <f>+'[1]RACE 5 INP'!F58</f>
        <v>VL50</v>
      </c>
      <c r="J63" s="27"/>
      <c r="K63" s="25">
        <f>+'[1]RACE 5 INP'!G58</f>
        <v>2</v>
      </c>
      <c r="L63" s="27"/>
      <c r="M63" s="25">
        <f>+'[1]RACE 5 INP'!H58</f>
        <v>8</v>
      </c>
      <c r="N63" s="27"/>
      <c r="O63" s="25" t="str">
        <f>+'[1]RACE 5 INP'!I58</f>
        <v/>
      </c>
      <c r="P63" s="27"/>
      <c r="Q63" s="28">
        <f>+'[1]RACE 5 INP'!J58</f>
        <v>2.6712962962962963E-2</v>
      </c>
    </row>
    <row r="64" spans="1:17">
      <c r="A64" s="31">
        <v>58</v>
      </c>
      <c r="B64" s="32"/>
      <c r="C64" s="26" t="str">
        <f>+'[1]RACE 5 INP'!C59</f>
        <v>Karl</v>
      </c>
      <c r="D64" s="27"/>
      <c r="E64" s="26" t="str">
        <f>+'[1]RACE 5 INP'!D59</f>
        <v>Tietz</v>
      </c>
      <c r="F64" s="27"/>
      <c r="G64" s="26" t="str">
        <f>+'[1]RACE 5 INP'!E59</f>
        <v>Ripley</v>
      </c>
      <c r="H64" s="27"/>
      <c r="I64" s="26" t="str">
        <f>+'[1]RACE 5 INP'!F59</f>
        <v>VM55</v>
      </c>
      <c r="J64" s="27"/>
      <c r="K64" s="25">
        <f>+'[1]RACE 5 INP'!G59</f>
        <v>2</v>
      </c>
      <c r="L64" s="27"/>
      <c r="M64" s="25" t="str">
        <f>+'[1]RACE 5 INP'!H59</f>
        <v/>
      </c>
      <c r="N64" s="27"/>
      <c r="O64" s="25">
        <f>+'[1]RACE 5 INP'!I59</f>
        <v>50</v>
      </c>
      <c r="P64" s="27"/>
      <c r="Q64" s="28">
        <f>+'[1]RACE 5 INP'!J59</f>
        <v>2.675925925925926E-2</v>
      </c>
    </row>
    <row r="65" spans="1:17">
      <c r="A65" s="29">
        <v>59</v>
      </c>
      <c r="B65" s="30"/>
      <c r="C65" s="26" t="str">
        <f>+'[1]RACE 5 INP'!C60</f>
        <v>Wendy</v>
      </c>
      <c r="D65" s="27"/>
      <c r="E65" s="26" t="str">
        <f>+'[1]RACE 5 INP'!D60</f>
        <v>Mullineux</v>
      </c>
      <c r="F65" s="27"/>
      <c r="G65" s="26" t="str">
        <f>+'[1]RACE 5 INP'!E60</f>
        <v>Heanor</v>
      </c>
      <c r="H65" s="27"/>
      <c r="I65" s="26" t="str">
        <f>+'[1]RACE 5 INP'!F60</f>
        <v>SL</v>
      </c>
      <c r="J65" s="27"/>
      <c r="K65" s="25">
        <f>+'[1]RACE 5 INP'!G60</f>
        <v>6</v>
      </c>
      <c r="L65" s="27"/>
      <c r="M65" s="25">
        <f>+'[1]RACE 5 INP'!H60</f>
        <v>9</v>
      </c>
      <c r="N65" s="27"/>
      <c r="O65" s="25" t="str">
        <f>+'[1]RACE 5 INP'!I60</f>
        <v/>
      </c>
      <c r="P65" s="27"/>
      <c r="Q65" s="28">
        <f>+'[1]RACE 5 INP'!J60</f>
        <v>2.6828703703703705E-2</v>
      </c>
    </row>
    <row r="66" spans="1:17">
      <c r="A66" s="29">
        <v>60</v>
      </c>
      <c r="B66" s="30"/>
      <c r="C66" s="26" t="str">
        <f>+'[1]RACE 5 INP'!C61</f>
        <v>Theresa</v>
      </c>
      <c r="D66" s="27"/>
      <c r="E66" s="26" t="str">
        <f>+'[1]RACE 5 INP'!D61</f>
        <v>Hempsall</v>
      </c>
      <c r="F66" s="27"/>
      <c r="G66" s="26" t="str">
        <f>+'[1]RACE 5 INP'!E61</f>
        <v>Belper</v>
      </c>
      <c r="H66" s="27"/>
      <c r="I66" s="26" t="str">
        <f>+'[1]RACE 5 INP'!F61</f>
        <v>VL45</v>
      </c>
      <c r="J66" s="27"/>
      <c r="K66" s="25">
        <f>+'[1]RACE 5 INP'!G61</f>
        <v>2</v>
      </c>
      <c r="L66" s="27"/>
      <c r="M66" s="25">
        <f>+'[1]RACE 5 INP'!H61</f>
        <v>10</v>
      </c>
      <c r="N66" s="27"/>
      <c r="O66" s="25" t="str">
        <f>+'[1]RACE 5 INP'!I61</f>
        <v/>
      </c>
      <c r="P66" s="27"/>
      <c r="Q66" s="28">
        <f>+'[1]RACE 5 INP'!J61</f>
        <v>2.6932870370370371E-2</v>
      </c>
    </row>
    <row r="67" spans="1:17">
      <c r="A67" s="31">
        <v>61</v>
      </c>
      <c r="B67" s="32"/>
      <c r="C67" s="26" t="str">
        <f>+'[1]RACE 5 INP'!C62</f>
        <v>Leonie</v>
      </c>
      <c r="D67" s="27"/>
      <c r="E67" s="26" t="str">
        <f>+'[1]RACE 5 INP'!D62</f>
        <v>Shipley</v>
      </c>
      <c r="F67" s="27"/>
      <c r="G67" s="26" t="str">
        <f>+'[1]RACE 5 INP'!E62</f>
        <v>Chesapeake</v>
      </c>
      <c r="H67" s="27"/>
      <c r="I67" s="26" t="str">
        <f>+'[1]RACE 5 INP'!F62</f>
        <v>SL</v>
      </c>
      <c r="J67" s="27"/>
      <c r="K67" s="25">
        <f>+'[1]RACE 5 INP'!G62</f>
        <v>7</v>
      </c>
      <c r="L67" s="27"/>
      <c r="M67" s="25">
        <f>+'[1]RACE 5 INP'!H62</f>
        <v>11</v>
      </c>
      <c r="N67" s="27"/>
      <c r="O67" s="25" t="str">
        <f>+'[1]RACE 5 INP'!I62</f>
        <v/>
      </c>
      <c r="P67" s="27"/>
      <c r="Q67" s="28">
        <f>+'[1]RACE 5 INP'!J62</f>
        <v>2.7060185185185184E-2</v>
      </c>
    </row>
    <row r="68" spans="1:17">
      <c r="A68" s="29">
        <v>62</v>
      </c>
      <c r="B68" s="30"/>
      <c r="C68" s="26" t="str">
        <f>+'[1]RACE 5 INP'!C63</f>
        <v>Paul</v>
      </c>
      <c r="D68" s="27"/>
      <c r="E68" s="26" t="str">
        <f>+'[1]RACE 5 INP'!D63</f>
        <v>Coe</v>
      </c>
      <c r="F68" s="27"/>
      <c r="G68" s="26" t="str">
        <f>+'[1]RACE 5 INP'!E63</f>
        <v>Ilkeston</v>
      </c>
      <c r="H68" s="27"/>
      <c r="I68" s="26" t="str">
        <f>+'[1]RACE 5 INP'!F63</f>
        <v>VM50</v>
      </c>
      <c r="J68" s="27"/>
      <c r="K68" s="25">
        <f>+'[1]RACE 5 INP'!G63</f>
        <v>5</v>
      </c>
      <c r="L68" s="27"/>
      <c r="M68" s="25" t="str">
        <f>+'[1]RACE 5 INP'!H63</f>
        <v/>
      </c>
      <c r="N68" s="27"/>
      <c r="O68" s="25">
        <f>+'[1]RACE 5 INP'!I63</f>
        <v>51</v>
      </c>
      <c r="P68" s="27"/>
      <c r="Q68" s="28">
        <f>+'[1]RACE 5 INP'!J63</f>
        <v>2.7094907407407408E-2</v>
      </c>
    </row>
    <row r="69" spans="1:17">
      <c r="A69" s="29">
        <v>63</v>
      </c>
      <c r="B69" s="30"/>
      <c r="C69" s="26" t="str">
        <f>+'[1]RACE 5 INP'!C64</f>
        <v xml:space="preserve">Matt </v>
      </c>
      <c r="D69" s="27"/>
      <c r="E69" s="26" t="str">
        <f>+'[1]RACE 5 INP'!D64</f>
        <v>Beresford</v>
      </c>
      <c r="F69" s="27"/>
      <c r="G69" s="26" t="str">
        <f>+'[1]RACE 5 INP'!E64</f>
        <v>Ripley</v>
      </c>
      <c r="H69" s="27"/>
      <c r="I69" s="26" t="str">
        <f>+'[1]RACE 5 INP'!F64</f>
        <v>SM</v>
      </c>
      <c r="J69" s="27"/>
      <c r="K69" s="25">
        <f>+'[1]RACE 5 INP'!G64</f>
        <v>28</v>
      </c>
      <c r="L69" s="27"/>
      <c r="M69" s="25" t="str">
        <f>+'[1]RACE 5 INP'!H64</f>
        <v/>
      </c>
      <c r="N69" s="27"/>
      <c r="O69" s="25">
        <f>+'[1]RACE 5 INP'!I64</f>
        <v>52</v>
      </c>
      <c r="P69" s="27"/>
      <c r="Q69" s="28">
        <f>+'[1]RACE 5 INP'!J64</f>
        <v>2.7141203703703706E-2</v>
      </c>
    </row>
    <row r="70" spans="1:17">
      <c r="A70" s="31">
        <v>64</v>
      </c>
      <c r="B70" s="32"/>
      <c r="C70" s="26" t="str">
        <f>+'[1]RACE 5 INP'!C65</f>
        <v>Andy</v>
      </c>
      <c r="D70" s="27"/>
      <c r="E70" s="26" t="str">
        <f>+'[1]RACE 5 INP'!D65</f>
        <v>Dakin</v>
      </c>
      <c r="F70" s="27"/>
      <c r="G70" s="26" t="str">
        <f>+'[1]RACE 5 INP'!E65</f>
        <v>Belper</v>
      </c>
      <c r="H70" s="27"/>
      <c r="I70" s="26" t="str">
        <f>+'[1]RACE 5 INP'!F65</f>
        <v>VM50</v>
      </c>
      <c r="J70" s="27"/>
      <c r="K70" s="25">
        <f>+'[1]RACE 5 INP'!G65</f>
        <v>6</v>
      </c>
      <c r="L70" s="27"/>
      <c r="M70" s="25" t="str">
        <f>+'[1]RACE 5 INP'!H65</f>
        <v/>
      </c>
      <c r="N70" s="27"/>
      <c r="O70" s="25">
        <f>+'[1]RACE 5 INP'!I65</f>
        <v>53</v>
      </c>
      <c r="P70" s="27"/>
      <c r="Q70" s="28">
        <f>+'[1]RACE 5 INP'!J65</f>
        <v>2.7199074074074073E-2</v>
      </c>
    </row>
    <row r="71" spans="1:17">
      <c r="A71" s="29">
        <v>65</v>
      </c>
      <c r="B71" s="30"/>
      <c r="C71" s="26" t="str">
        <f>+'[1]RACE 5 INP'!C66</f>
        <v>Neil</v>
      </c>
      <c r="D71" s="27"/>
      <c r="E71" s="26" t="str">
        <f>+'[1]RACE 5 INP'!D66</f>
        <v>Shipley</v>
      </c>
      <c r="F71" s="27"/>
      <c r="G71" s="26" t="str">
        <f>+'[1]RACE 5 INP'!E66</f>
        <v>Chesapeake</v>
      </c>
      <c r="H71" s="27"/>
      <c r="I71" s="26" t="str">
        <f>+'[1]RACE 5 INP'!F66</f>
        <v>VM45</v>
      </c>
      <c r="J71" s="27"/>
      <c r="K71" s="25">
        <f>+'[1]RACE 5 INP'!G66</f>
        <v>7</v>
      </c>
      <c r="L71" s="27"/>
      <c r="M71" s="25" t="str">
        <f>+'[1]RACE 5 INP'!H66</f>
        <v/>
      </c>
      <c r="N71" s="27"/>
      <c r="O71" s="25">
        <f>+'[1]RACE 5 INP'!I66</f>
        <v>54</v>
      </c>
      <c r="P71" s="27"/>
      <c r="Q71" s="28">
        <f>+'[1]RACE 5 INP'!J66</f>
        <v>2.7268518518518518E-2</v>
      </c>
    </row>
    <row r="72" spans="1:17">
      <c r="A72" s="29">
        <v>66</v>
      </c>
      <c r="B72" s="30"/>
      <c r="C72" s="26" t="str">
        <f>+'[1]RACE 5 INP'!C67</f>
        <v>Rob</v>
      </c>
      <c r="D72" s="27"/>
      <c r="E72" s="26" t="str">
        <f>+'[1]RACE 5 INP'!D67</f>
        <v>Sharratt</v>
      </c>
      <c r="F72" s="27"/>
      <c r="G72" s="26" t="str">
        <f>+'[1]RACE 5 INP'!E67</f>
        <v>Ilkeston</v>
      </c>
      <c r="H72" s="27"/>
      <c r="I72" s="26" t="str">
        <f>+'[1]RACE 5 INP'!F67</f>
        <v>VM50</v>
      </c>
      <c r="J72" s="27"/>
      <c r="K72" s="25">
        <f>+'[1]RACE 5 INP'!G67</f>
        <v>7</v>
      </c>
      <c r="L72" s="27"/>
      <c r="M72" s="25" t="str">
        <f>+'[1]RACE 5 INP'!H67</f>
        <v/>
      </c>
      <c r="N72" s="27"/>
      <c r="O72" s="25">
        <f>+'[1]RACE 5 INP'!I67</f>
        <v>55</v>
      </c>
      <c r="P72" s="27"/>
      <c r="Q72" s="28">
        <f>+'[1]RACE 5 INP'!J67</f>
        <v>2.7291666666666669E-2</v>
      </c>
    </row>
    <row r="73" spans="1:17">
      <c r="A73" s="29">
        <v>67</v>
      </c>
      <c r="B73" s="30"/>
      <c r="C73" s="26" t="str">
        <f>+'[1]RACE 5 INP'!C68</f>
        <v>Debbie</v>
      </c>
      <c r="D73" s="27"/>
      <c r="E73" s="26" t="str">
        <f>+'[1]RACE 5 INP'!D68</f>
        <v>Lock</v>
      </c>
      <c r="F73" s="27"/>
      <c r="G73" s="26" t="str">
        <f>+'[1]RACE 5 INP'!E68</f>
        <v>North Derbyshire</v>
      </c>
      <c r="H73" s="27"/>
      <c r="I73" s="26" t="str">
        <f>+'[1]RACE 5 INP'!F68</f>
        <v>VL40</v>
      </c>
      <c r="J73" s="27"/>
      <c r="K73" s="25">
        <f>+'[1]RACE 5 INP'!G68</f>
        <v>1</v>
      </c>
      <c r="L73" s="27"/>
      <c r="M73" s="25">
        <f>+'[1]RACE 5 INP'!H68</f>
        <v>12</v>
      </c>
      <c r="N73" s="27"/>
      <c r="O73" s="25" t="str">
        <f>+'[1]RACE 5 INP'!I68</f>
        <v/>
      </c>
      <c r="P73" s="27"/>
      <c r="Q73" s="28">
        <f>+'[1]RACE 5 INP'!J68</f>
        <v>2.7303240740740743E-2</v>
      </c>
    </row>
    <row r="74" spans="1:17">
      <c r="A74" s="29">
        <v>68</v>
      </c>
      <c r="B74" s="30"/>
      <c r="C74" s="26" t="str">
        <f>+'[1]RACE 5 INP'!C69</f>
        <v>Jerry</v>
      </c>
      <c r="D74" s="27"/>
      <c r="E74" s="26" t="str">
        <f>+'[1]RACE 5 INP'!D69</f>
        <v>Bateman</v>
      </c>
      <c r="F74" s="27"/>
      <c r="G74" s="26" t="str">
        <f>+'[1]RACE 5 INP'!E69</f>
        <v>Ripley</v>
      </c>
      <c r="H74" s="27"/>
      <c r="I74" s="26" t="str">
        <f>+'[1]RACE 5 INP'!F69</f>
        <v>VM50</v>
      </c>
      <c r="J74" s="27"/>
      <c r="K74" s="25">
        <f>+'[1]RACE 5 INP'!G69</f>
        <v>8</v>
      </c>
      <c r="L74" s="27"/>
      <c r="M74" s="25" t="str">
        <f>+'[1]RACE 5 INP'!H69</f>
        <v/>
      </c>
      <c r="N74" s="27"/>
      <c r="O74" s="25">
        <f>+'[1]RACE 5 INP'!I69</f>
        <v>56</v>
      </c>
      <c r="P74" s="27"/>
      <c r="Q74" s="28">
        <f>+'[1]RACE 5 INP'!J69</f>
        <v>2.7442129629629629E-2</v>
      </c>
    </row>
    <row r="75" spans="1:17">
      <c r="A75" s="29">
        <v>69</v>
      </c>
      <c r="B75" s="30"/>
      <c r="C75" s="26" t="str">
        <f>+'[1]RACE 5 INP'!C70</f>
        <v>Julian</v>
      </c>
      <c r="D75" s="27"/>
      <c r="E75" s="26" t="str">
        <f>+'[1]RACE 5 INP'!D70</f>
        <v>Wood</v>
      </c>
      <c r="F75" s="27"/>
      <c r="G75" s="26" t="str">
        <f>+'[1]RACE 5 INP'!E70</f>
        <v>Mansfield</v>
      </c>
      <c r="H75" s="27"/>
      <c r="I75" s="26" t="str">
        <f>+'[1]RACE 5 INP'!F70</f>
        <v>VM50</v>
      </c>
      <c r="J75" s="27"/>
      <c r="K75" s="25">
        <f>+'[1]RACE 5 INP'!G70</f>
        <v>9</v>
      </c>
      <c r="L75" s="27"/>
      <c r="M75" s="25" t="str">
        <f>+'[1]RACE 5 INP'!H70</f>
        <v/>
      </c>
      <c r="N75" s="27"/>
      <c r="O75" s="25">
        <f>+'[1]RACE 5 INP'!I70</f>
        <v>57</v>
      </c>
      <c r="P75" s="27"/>
      <c r="Q75" s="28">
        <f>+'[1]RACE 5 INP'!J70</f>
        <v>2.7476851851851853E-2</v>
      </c>
    </row>
    <row r="76" spans="1:17">
      <c r="A76" s="29">
        <v>70</v>
      </c>
      <c r="B76" s="30"/>
      <c r="C76" s="26" t="str">
        <f>+'[1]RACE 5 INP'!C71</f>
        <v>Stuart</v>
      </c>
      <c r="D76" s="27"/>
      <c r="E76" s="26" t="str">
        <f>+'[1]RACE 5 INP'!D71</f>
        <v>Shipley</v>
      </c>
      <c r="F76" s="27"/>
      <c r="G76" s="26" t="str">
        <f>+'[1]RACE 5 INP'!E71</f>
        <v>Chesapeake</v>
      </c>
      <c r="H76" s="27"/>
      <c r="I76" s="26" t="str">
        <f>+'[1]RACE 5 INP'!F71</f>
        <v>VM50</v>
      </c>
      <c r="J76" s="27"/>
      <c r="K76" s="25">
        <f>+'[1]RACE 5 INP'!G71</f>
        <v>10</v>
      </c>
      <c r="L76" s="27"/>
      <c r="M76" s="25" t="str">
        <f>+'[1]RACE 5 INP'!H71</f>
        <v/>
      </c>
      <c r="N76" s="27"/>
      <c r="O76" s="25">
        <f>+'[1]RACE 5 INP'!I71</f>
        <v>58</v>
      </c>
      <c r="P76" s="27"/>
      <c r="Q76" s="28">
        <f>+'[1]RACE 5 INP'!J71</f>
        <v>2.7650462962962963E-2</v>
      </c>
    </row>
    <row r="77" spans="1:17">
      <c r="A77" s="29">
        <v>71</v>
      </c>
      <c r="B77" s="30"/>
      <c r="C77" s="26" t="str">
        <f>+'[1]RACE 5 INP'!C72</f>
        <v>Peter</v>
      </c>
      <c r="D77" s="27"/>
      <c r="E77" s="26" t="str">
        <f>+'[1]RACE 5 INP'!D72</f>
        <v>Ennis</v>
      </c>
      <c r="F77" s="27"/>
      <c r="G77" s="26" t="str">
        <f>+'[1]RACE 5 INP'!E72</f>
        <v>Ilkeston</v>
      </c>
      <c r="H77" s="27"/>
      <c r="I77" s="26" t="str">
        <f>+'[1]RACE 5 INP'!F72</f>
        <v>VM40</v>
      </c>
      <c r="J77" s="27"/>
      <c r="K77" s="25">
        <f>+'[1]RACE 5 INP'!G72</f>
        <v>6</v>
      </c>
      <c r="L77" s="27"/>
      <c r="M77" s="25" t="str">
        <f>+'[1]RACE 5 INP'!H72</f>
        <v/>
      </c>
      <c r="N77" s="27"/>
      <c r="O77" s="25">
        <f>+'[1]RACE 5 INP'!I72</f>
        <v>59</v>
      </c>
      <c r="P77" s="27"/>
      <c r="Q77" s="28">
        <f>+'[1]RACE 5 INP'!J72</f>
        <v>2.7847222222222221E-2</v>
      </c>
    </row>
    <row r="78" spans="1:17">
      <c r="A78" s="29">
        <v>72</v>
      </c>
      <c r="B78" s="30"/>
      <c r="C78" s="26" t="str">
        <f>+'[1]RACE 5 INP'!C73</f>
        <v>Shaun</v>
      </c>
      <c r="D78" s="27"/>
      <c r="E78" s="26" t="str">
        <f>+'[1]RACE 5 INP'!D73</f>
        <v>Burton</v>
      </c>
      <c r="F78" s="27"/>
      <c r="G78" s="26" t="str">
        <f>+'[1]RACE 5 INP'!E73</f>
        <v>Long Eaton</v>
      </c>
      <c r="H78" s="27"/>
      <c r="I78" s="26" t="str">
        <f>+'[1]RACE 5 INP'!F73</f>
        <v>VM45</v>
      </c>
      <c r="J78" s="27"/>
      <c r="K78" s="25">
        <f>+'[1]RACE 5 INP'!G73</f>
        <v>8</v>
      </c>
      <c r="L78" s="27"/>
      <c r="M78" s="25" t="str">
        <f>+'[1]RACE 5 INP'!H73</f>
        <v/>
      </c>
      <c r="N78" s="27"/>
      <c r="O78" s="25">
        <f>+'[1]RACE 5 INP'!I73</f>
        <v>60</v>
      </c>
      <c r="P78" s="27"/>
      <c r="Q78" s="28">
        <f>+'[1]RACE 5 INP'!J73</f>
        <v>2.7986111111111111E-2</v>
      </c>
    </row>
    <row r="79" spans="1:17">
      <c r="A79" s="29">
        <v>73</v>
      </c>
      <c r="B79" s="30"/>
      <c r="C79" s="26" t="str">
        <f>+'[1]RACE 5 INP'!C74</f>
        <v>Steve</v>
      </c>
      <c r="D79" s="27"/>
      <c r="E79" s="26" t="str">
        <f>+'[1]RACE 5 INP'!D74</f>
        <v>Meath</v>
      </c>
      <c r="F79" s="27"/>
      <c r="G79" s="26" t="str">
        <f>+'[1]RACE 5 INP'!E74</f>
        <v>Belper</v>
      </c>
      <c r="H79" s="27"/>
      <c r="I79" s="26" t="str">
        <f>+'[1]RACE 5 INP'!F74</f>
        <v>VM45</v>
      </c>
      <c r="J79" s="27"/>
      <c r="K79" s="25">
        <f>+'[1]RACE 5 INP'!G74</f>
        <v>9</v>
      </c>
      <c r="L79" s="27"/>
      <c r="M79" s="25" t="str">
        <f>+'[1]RACE 5 INP'!H74</f>
        <v/>
      </c>
      <c r="N79" s="27"/>
      <c r="O79" s="25">
        <f>+'[1]RACE 5 INP'!I74</f>
        <v>61</v>
      </c>
      <c r="P79" s="27"/>
      <c r="Q79" s="28">
        <f>+'[1]RACE 5 INP'!J74</f>
        <v>2.8090277777777777E-2</v>
      </c>
    </row>
    <row r="80" spans="1:17">
      <c r="A80" s="29">
        <v>74</v>
      </c>
      <c r="B80" s="30"/>
      <c r="C80" s="26" t="str">
        <f>+'[1]RACE 5 INP'!C75</f>
        <v>Richard</v>
      </c>
      <c r="D80" s="27"/>
      <c r="E80" s="26" t="str">
        <f>+'[1]RACE 5 INP'!D75</f>
        <v>Thorpe</v>
      </c>
      <c r="F80" s="27"/>
      <c r="G80" s="26" t="str">
        <f>+'[1]RACE 5 INP'!E75</f>
        <v>North Derbyshire</v>
      </c>
      <c r="H80" s="27"/>
      <c r="I80" s="26" t="str">
        <f>+'[1]RACE 5 INP'!F75</f>
        <v>VM40</v>
      </c>
      <c r="J80" s="27"/>
      <c r="K80" s="25">
        <f>+'[1]RACE 5 INP'!G75</f>
        <v>7</v>
      </c>
      <c r="L80" s="27"/>
      <c r="M80" s="25" t="str">
        <f>+'[1]RACE 5 INP'!H75</f>
        <v/>
      </c>
      <c r="N80" s="27"/>
      <c r="O80" s="25">
        <f>+'[1]RACE 5 INP'!I75</f>
        <v>62</v>
      </c>
      <c r="P80" s="27"/>
      <c r="Q80" s="28">
        <f>+'[1]RACE 5 INP'!J75</f>
        <v>2.8124999999999997E-2</v>
      </c>
    </row>
    <row r="81" spans="1:17">
      <c r="A81" s="29">
        <v>75</v>
      </c>
      <c r="B81" s="30"/>
      <c r="C81" s="26" t="str">
        <f>+'[1]RACE 5 INP'!C76</f>
        <v>Wayne</v>
      </c>
      <c r="D81" s="27"/>
      <c r="E81" s="26" t="str">
        <f>+'[1]RACE 5 INP'!D76</f>
        <v>Yearwood</v>
      </c>
      <c r="F81" s="27"/>
      <c r="G81" s="26" t="str">
        <f>+'[1]RACE 5 INP'!E76</f>
        <v>Ripley</v>
      </c>
      <c r="H81" s="27"/>
      <c r="I81" s="26" t="str">
        <f>+'[1]RACE 5 INP'!F76</f>
        <v>VM45</v>
      </c>
      <c r="J81" s="27"/>
      <c r="K81" s="25">
        <f>+'[1]RACE 5 INP'!G76</f>
        <v>10</v>
      </c>
      <c r="L81" s="27"/>
      <c r="M81" s="25" t="str">
        <f>+'[1]RACE 5 INP'!H76</f>
        <v/>
      </c>
      <c r="N81" s="27"/>
      <c r="O81" s="25">
        <f>+'[1]RACE 5 INP'!I76</f>
        <v>63</v>
      </c>
      <c r="P81" s="27"/>
      <c r="Q81" s="28">
        <f>+'[1]RACE 5 INP'!J76</f>
        <v>2.8171296296296295E-2</v>
      </c>
    </row>
    <row r="82" spans="1:17">
      <c r="A82" s="29">
        <v>76</v>
      </c>
      <c r="B82" s="30"/>
      <c r="C82" s="26" t="str">
        <f>+'[1]RACE 5 INP'!C77</f>
        <v>Lee</v>
      </c>
      <c r="D82" s="27"/>
      <c r="E82" s="26" t="str">
        <f>+'[1]RACE 5 INP'!D77</f>
        <v>Palfreyman</v>
      </c>
      <c r="F82" s="27"/>
      <c r="G82" s="26" t="str">
        <f>+'[1]RACE 5 INP'!E77</f>
        <v>Ripley</v>
      </c>
      <c r="H82" s="27"/>
      <c r="I82" s="26" t="str">
        <f>+'[1]RACE 5 INP'!F77</f>
        <v>SM</v>
      </c>
      <c r="J82" s="27"/>
      <c r="K82" s="25">
        <f>+'[1]RACE 5 INP'!G77</f>
        <v>29</v>
      </c>
      <c r="L82" s="27"/>
      <c r="M82" s="25" t="str">
        <f>+'[1]RACE 5 INP'!H77</f>
        <v/>
      </c>
      <c r="N82" s="27"/>
      <c r="O82" s="25">
        <f>+'[1]RACE 5 INP'!I77</f>
        <v>64</v>
      </c>
      <c r="P82" s="27"/>
      <c r="Q82" s="28">
        <f>+'[1]RACE 5 INP'!J77</f>
        <v>2.824074074074074E-2</v>
      </c>
    </row>
    <row r="83" spans="1:17">
      <c r="A83" s="29">
        <v>77</v>
      </c>
      <c r="B83" s="30"/>
      <c r="C83" s="26" t="str">
        <f>+'[1]RACE 5 INP'!C78</f>
        <v>Karl</v>
      </c>
      <c r="D83" s="27"/>
      <c r="E83" s="26" t="str">
        <f>+'[1]RACE 5 INP'!D78</f>
        <v>Hopkinson</v>
      </c>
      <c r="F83" s="27"/>
      <c r="G83" s="26" t="str">
        <f>+'[1]RACE 5 INP'!E78</f>
        <v>Ripley</v>
      </c>
      <c r="H83" s="27"/>
      <c r="I83" s="26" t="str">
        <f>+'[1]RACE 5 INP'!F78</f>
        <v>VM40</v>
      </c>
      <c r="J83" s="27"/>
      <c r="K83" s="25">
        <f>+'[1]RACE 5 INP'!G78</f>
        <v>8</v>
      </c>
      <c r="L83" s="27"/>
      <c r="M83" s="25" t="str">
        <f>+'[1]RACE 5 INP'!H78</f>
        <v/>
      </c>
      <c r="N83" s="27"/>
      <c r="O83" s="25">
        <f>+'[1]RACE 5 INP'!I78</f>
        <v>65</v>
      </c>
      <c r="P83" s="27"/>
      <c r="Q83" s="28">
        <f>+'[1]RACE 5 INP'!J78</f>
        <v>2.8344907407407405E-2</v>
      </c>
    </row>
    <row r="84" spans="1:17">
      <c r="A84" s="29">
        <v>78</v>
      </c>
      <c r="B84" s="30"/>
      <c r="C84" s="26" t="str">
        <f>+'[1]RACE 5 INP'!C79</f>
        <v>Cathy</v>
      </c>
      <c r="D84" s="27"/>
      <c r="E84" s="26" t="str">
        <f>+'[1]RACE 5 INP'!D79</f>
        <v>Cresswell</v>
      </c>
      <c r="F84" s="27"/>
      <c r="G84" s="26" t="str">
        <f>+'[1]RACE 5 INP'!E79</f>
        <v>Ripley</v>
      </c>
      <c r="H84" s="27"/>
      <c r="I84" s="26" t="str">
        <f>+'[1]RACE 5 INP'!F79</f>
        <v>VL40</v>
      </c>
      <c r="J84" s="27"/>
      <c r="K84" s="25">
        <f>+'[1]RACE 5 INP'!G79</f>
        <v>2</v>
      </c>
      <c r="L84" s="27"/>
      <c r="M84" s="25">
        <f>+'[1]RACE 5 INP'!H79</f>
        <v>13</v>
      </c>
      <c r="N84" s="27"/>
      <c r="O84" s="25" t="str">
        <f>+'[1]RACE 5 INP'!I79</f>
        <v/>
      </c>
      <c r="P84" s="27"/>
      <c r="Q84" s="28">
        <f>+'[1]RACE 5 INP'!J79</f>
        <v>2.8368055555555553E-2</v>
      </c>
    </row>
    <row r="85" spans="1:17">
      <c r="A85" s="29">
        <v>79</v>
      </c>
      <c r="B85" s="30"/>
      <c r="C85" s="26" t="str">
        <f>+'[1]RACE 5 INP'!C80</f>
        <v>Geoff</v>
      </c>
      <c r="D85" s="27"/>
      <c r="E85" s="26" t="str">
        <f>+'[1]RACE 5 INP'!D80</f>
        <v>Stone</v>
      </c>
      <c r="F85" s="27"/>
      <c r="G85" s="26" t="str">
        <f>+'[1]RACE 5 INP'!E80</f>
        <v>Belper</v>
      </c>
      <c r="H85" s="27"/>
      <c r="I85" s="26" t="str">
        <f>+'[1]RACE 5 INP'!F80</f>
        <v>VM60</v>
      </c>
      <c r="J85" s="27"/>
      <c r="K85" s="25">
        <f>+'[1]RACE 5 INP'!G80</f>
        <v>3</v>
      </c>
      <c r="L85" s="27"/>
      <c r="M85" s="25" t="str">
        <f>+'[1]RACE 5 INP'!H80</f>
        <v/>
      </c>
      <c r="N85" s="27"/>
      <c r="O85" s="25">
        <f>+'[1]RACE 5 INP'!I80</f>
        <v>66</v>
      </c>
      <c r="P85" s="27"/>
      <c r="Q85" s="28">
        <f>+'[1]RACE 5 INP'!J80</f>
        <v>2.8564814814814814E-2</v>
      </c>
    </row>
    <row r="86" spans="1:17">
      <c r="A86" s="29">
        <v>80</v>
      </c>
      <c r="B86" s="30"/>
      <c r="C86" s="26" t="str">
        <f>+'[1]RACE 5 INP'!C81</f>
        <v>Jo</v>
      </c>
      <c r="D86" s="27"/>
      <c r="E86" s="26" t="str">
        <f>+'[1]RACE 5 INP'!D81</f>
        <v>Howett</v>
      </c>
      <c r="F86" s="27"/>
      <c r="G86" s="26" t="str">
        <f>+'[1]RACE 5 INP'!E81</f>
        <v>Ripley</v>
      </c>
      <c r="H86" s="27"/>
      <c r="I86" s="26" t="str">
        <f>+'[1]RACE 5 INP'!F81</f>
        <v>VL40</v>
      </c>
      <c r="J86" s="27"/>
      <c r="K86" s="25">
        <f>+'[1]RACE 5 INP'!G81</f>
        <v>3</v>
      </c>
      <c r="L86" s="27"/>
      <c r="M86" s="25">
        <f>+'[1]RACE 5 INP'!H81</f>
        <v>14</v>
      </c>
      <c r="N86" s="27"/>
      <c r="O86" s="25" t="str">
        <f>+'[1]RACE 5 INP'!I81</f>
        <v/>
      </c>
      <c r="P86" s="27"/>
      <c r="Q86" s="28">
        <f>+'[1]RACE 5 INP'!J81</f>
        <v>2.8715277777777777E-2</v>
      </c>
    </row>
    <row r="87" spans="1:17">
      <c r="A87" s="29">
        <v>81</v>
      </c>
      <c r="B87" s="30"/>
      <c r="C87" s="26" t="str">
        <f>+'[1]RACE 5 INP'!C82</f>
        <v>Paul</v>
      </c>
      <c r="D87" s="27"/>
      <c r="E87" s="26" t="str">
        <f>+'[1]RACE 5 INP'!D82</f>
        <v>Beasley</v>
      </c>
      <c r="F87" s="27"/>
      <c r="G87" s="26" t="str">
        <f>+'[1]RACE 5 INP'!E82</f>
        <v>Sutton</v>
      </c>
      <c r="H87" s="27"/>
      <c r="I87" s="26" t="str">
        <f>+'[1]RACE 5 INP'!F82</f>
        <v>VM50</v>
      </c>
      <c r="J87" s="27"/>
      <c r="K87" s="25">
        <f>+'[1]RACE 5 INP'!G82</f>
        <v>11</v>
      </c>
      <c r="L87" s="27"/>
      <c r="M87" s="25" t="str">
        <f>+'[1]RACE 5 INP'!H82</f>
        <v/>
      </c>
      <c r="N87" s="27"/>
      <c r="O87" s="25">
        <f>+'[1]RACE 5 INP'!I82</f>
        <v>67</v>
      </c>
      <c r="P87" s="27"/>
      <c r="Q87" s="28">
        <f>+'[1]RACE 5 INP'!J82</f>
        <v>2.8900462962962961E-2</v>
      </c>
    </row>
    <row r="88" spans="1:17">
      <c r="A88" s="29">
        <v>82</v>
      </c>
      <c r="B88" s="30"/>
      <c r="C88" s="26" t="str">
        <f>+'[1]RACE 5 INP'!C83</f>
        <v>Steve</v>
      </c>
      <c r="D88" s="27"/>
      <c r="E88" s="26" t="str">
        <f>+'[1]RACE 5 INP'!D83</f>
        <v>Monaghan</v>
      </c>
      <c r="F88" s="27"/>
      <c r="G88" s="26" t="str">
        <f>+'[1]RACE 5 INP'!E83</f>
        <v>North Derbyshire</v>
      </c>
      <c r="H88" s="27"/>
      <c r="I88" s="26" t="str">
        <f>+'[1]RACE 5 INP'!F83</f>
        <v>VM45</v>
      </c>
      <c r="J88" s="27"/>
      <c r="K88" s="25">
        <f>+'[1]RACE 5 INP'!G83</f>
        <v>11</v>
      </c>
      <c r="L88" s="27"/>
      <c r="M88" s="25" t="str">
        <f>+'[1]RACE 5 INP'!H83</f>
        <v/>
      </c>
      <c r="N88" s="27"/>
      <c r="O88" s="25">
        <f>+'[1]RACE 5 INP'!I83</f>
        <v>68</v>
      </c>
      <c r="P88" s="27"/>
      <c r="Q88" s="28">
        <f>+'[1]RACE 5 INP'!J83</f>
        <v>2.8912037037037038E-2</v>
      </c>
    </row>
    <row r="89" spans="1:17">
      <c r="A89" s="29">
        <v>83</v>
      </c>
      <c r="B89" s="30"/>
      <c r="C89" s="26" t="str">
        <f>+'[1]RACE 5 INP'!C84</f>
        <v>Allison</v>
      </c>
      <c r="D89" s="27"/>
      <c r="E89" s="26" t="str">
        <f>+'[1]RACE 5 INP'!D84</f>
        <v>Whittingham</v>
      </c>
      <c r="F89" s="27"/>
      <c r="G89" s="26" t="str">
        <f>+'[1]RACE 5 INP'!E84</f>
        <v>Sutton</v>
      </c>
      <c r="H89" s="27"/>
      <c r="I89" s="26" t="str">
        <f>+'[1]RACE 5 INP'!F84</f>
        <v>VL40</v>
      </c>
      <c r="J89" s="27"/>
      <c r="K89" s="25">
        <f>+'[1]RACE 5 INP'!G84</f>
        <v>4</v>
      </c>
      <c r="L89" s="27"/>
      <c r="M89" s="25">
        <f>+'[1]RACE 5 INP'!H84</f>
        <v>15</v>
      </c>
      <c r="N89" s="27"/>
      <c r="O89" s="25" t="str">
        <f>+'[1]RACE 5 INP'!I84</f>
        <v/>
      </c>
      <c r="P89" s="27"/>
      <c r="Q89" s="28">
        <f>+'[1]RACE 5 INP'!J84</f>
        <v>2.9050925925925924E-2</v>
      </c>
    </row>
    <row r="90" spans="1:17">
      <c r="A90" s="29">
        <v>84</v>
      </c>
      <c r="B90" s="30"/>
      <c r="C90" s="26" t="str">
        <f>+'[1]RACE 5 INP'!C85</f>
        <v>Laetitia</v>
      </c>
      <c r="D90" s="27"/>
      <c r="E90" s="26" t="str">
        <f>+'[1]RACE 5 INP'!D85</f>
        <v>Moakes</v>
      </c>
      <c r="F90" s="27"/>
      <c r="G90" s="26" t="str">
        <f>+'[1]RACE 5 INP'!E85</f>
        <v>Sutton</v>
      </c>
      <c r="H90" s="27"/>
      <c r="I90" s="26" t="str">
        <f>+'[1]RACE 5 INP'!F85</f>
        <v>SL</v>
      </c>
      <c r="J90" s="27"/>
      <c r="K90" s="25">
        <f>+'[1]RACE 5 INP'!G85</f>
        <v>8</v>
      </c>
      <c r="L90" s="27"/>
      <c r="M90" s="25">
        <f>+'[1]RACE 5 INP'!H85</f>
        <v>16</v>
      </c>
      <c r="N90" s="27"/>
      <c r="O90" s="25" t="str">
        <f>+'[1]RACE 5 INP'!I85</f>
        <v/>
      </c>
      <c r="P90" s="27"/>
      <c r="Q90" s="28">
        <f>+'[1]RACE 5 INP'!J85</f>
        <v>2.9270833333333333E-2</v>
      </c>
    </row>
    <row r="91" spans="1:17">
      <c r="A91" s="29">
        <v>85</v>
      </c>
      <c r="B91" s="30"/>
      <c r="C91" s="26" t="str">
        <f>+'[1]RACE 5 INP'!C86</f>
        <v>Cath</v>
      </c>
      <c r="D91" s="27"/>
      <c r="E91" s="26" t="str">
        <f>+'[1]RACE 5 INP'!D86</f>
        <v>Benson</v>
      </c>
      <c r="F91" s="27"/>
      <c r="G91" s="26" t="str">
        <f>+'[1]RACE 5 INP'!E86</f>
        <v>Long Eaton</v>
      </c>
      <c r="H91" s="27"/>
      <c r="I91" s="26" t="str">
        <f>+'[1]RACE 5 INP'!F86</f>
        <v>VL40</v>
      </c>
      <c r="J91" s="27"/>
      <c r="K91" s="25">
        <f>+'[1]RACE 5 INP'!G86</f>
        <v>5</v>
      </c>
      <c r="L91" s="27"/>
      <c r="M91" s="25">
        <f>+'[1]RACE 5 INP'!H86</f>
        <v>17</v>
      </c>
      <c r="N91" s="27"/>
      <c r="O91" s="25" t="str">
        <f>+'[1]RACE 5 INP'!I86</f>
        <v/>
      </c>
      <c r="P91" s="27"/>
      <c r="Q91" s="28">
        <f>+'[1]RACE 5 INP'!J86</f>
        <v>2.931712962962963E-2</v>
      </c>
    </row>
    <row r="92" spans="1:17">
      <c r="A92" s="29">
        <v>86</v>
      </c>
      <c r="B92" s="30"/>
      <c r="C92" s="26" t="str">
        <f>+'[1]RACE 5 INP'!C87</f>
        <v>Alan</v>
      </c>
      <c r="D92" s="27"/>
      <c r="E92" s="26" t="str">
        <f>+'[1]RACE 5 INP'!D87</f>
        <v>McGill</v>
      </c>
      <c r="F92" s="27"/>
      <c r="G92" s="26" t="str">
        <f>+'[1]RACE 5 INP'!E87</f>
        <v>North Derbyshire</v>
      </c>
      <c r="H92" s="27"/>
      <c r="I92" s="26" t="str">
        <f>+'[1]RACE 5 INP'!F87</f>
        <v>VM50</v>
      </c>
      <c r="J92" s="27"/>
      <c r="K92" s="25">
        <f>+'[1]RACE 5 INP'!G87</f>
        <v>12</v>
      </c>
      <c r="L92" s="27"/>
      <c r="M92" s="25" t="str">
        <f>+'[1]RACE 5 INP'!H87</f>
        <v/>
      </c>
      <c r="N92" s="27"/>
      <c r="O92" s="25">
        <f>+'[1]RACE 5 INP'!I87</f>
        <v>69</v>
      </c>
      <c r="P92" s="27"/>
      <c r="Q92" s="28">
        <f>+'[1]RACE 5 INP'!J87</f>
        <v>2.9386574074074075E-2</v>
      </c>
    </row>
    <row r="93" spans="1:17">
      <c r="A93" s="29">
        <v>87</v>
      </c>
      <c r="B93" s="30"/>
      <c r="C93" s="26" t="str">
        <f>+'[1]RACE 5 INP'!C88</f>
        <v>Paul</v>
      </c>
      <c r="D93" s="27"/>
      <c r="E93" s="26" t="str">
        <f>+'[1]RACE 5 INP'!D88</f>
        <v>Fentam</v>
      </c>
      <c r="F93" s="27"/>
      <c r="G93" s="26" t="str">
        <f>+'[1]RACE 5 INP'!E88</f>
        <v>Chesapeake</v>
      </c>
      <c r="H93" s="27"/>
      <c r="I93" s="26" t="str">
        <f>+'[1]RACE 5 INP'!F88</f>
        <v>VM45</v>
      </c>
      <c r="J93" s="27"/>
      <c r="K93" s="25">
        <f>+'[1]RACE 5 INP'!G88</f>
        <v>12</v>
      </c>
      <c r="L93" s="27"/>
      <c r="M93" s="25" t="str">
        <f>+'[1]RACE 5 INP'!H88</f>
        <v/>
      </c>
      <c r="N93" s="27"/>
      <c r="O93" s="25">
        <f>+'[1]RACE 5 INP'!I88</f>
        <v>70</v>
      </c>
      <c r="P93" s="27"/>
      <c r="Q93" s="28">
        <f>+'[1]RACE 5 INP'!J88</f>
        <v>2.9571759259259259E-2</v>
      </c>
    </row>
    <row r="94" spans="1:17">
      <c r="A94" s="29">
        <v>88</v>
      </c>
      <c r="B94" s="30"/>
      <c r="C94" s="26" t="str">
        <f>+'[1]RACE 5 INP'!C89</f>
        <v>Rob</v>
      </c>
      <c r="D94" s="27"/>
      <c r="E94" s="26" t="str">
        <f>+'[1]RACE 5 INP'!D89</f>
        <v>Pearce</v>
      </c>
      <c r="F94" s="27"/>
      <c r="G94" s="26" t="str">
        <f>+'[1]RACE 5 INP'!E89</f>
        <v>Belper</v>
      </c>
      <c r="H94" s="27"/>
      <c r="I94" s="26" t="str">
        <f>+'[1]RACE 5 INP'!F89</f>
        <v>SM</v>
      </c>
      <c r="J94" s="27"/>
      <c r="K94" s="25">
        <f>+'[1]RACE 5 INP'!G89</f>
        <v>30</v>
      </c>
      <c r="L94" s="27"/>
      <c r="M94" s="25" t="str">
        <f>+'[1]RACE 5 INP'!H89</f>
        <v/>
      </c>
      <c r="N94" s="27"/>
      <c r="O94" s="25">
        <f>+'[1]RACE 5 INP'!I89</f>
        <v>71</v>
      </c>
      <c r="P94" s="27"/>
      <c r="Q94" s="28">
        <f>+'[1]RACE 5 INP'!J89</f>
        <v>2.9965277777777778E-2</v>
      </c>
    </row>
    <row r="95" spans="1:17">
      <c r="A95" s="29">
        <v>89</v>
      </c>
      <c r="B95" s="30"/>
      <c r="C95" s="26" t="str">
        <f>+'[1]RACE 5 INP'!C90</f>
        <v>Paula</v>
      </c>
      <c r="D95" s="27"/>
      <c r="E95" s="26" t="str">
        <f>+'[1]RACE 5 INP'!D90</f>
        <v>Brudenell</v>
      </c>
      <c r="F95" s="27"/>
      <c r="G95" s="26" t="str">
        <f>+'[1]RACE 5 INP'!E90</f>
        <v>Ripley</v>
      </c>
      <c r="H95" s="27"/>
      <c r="I95" s="26" t="str">
        <f>+'[1]RACE 5 INP'!F90</f>
        <v>SL</v>
      </c>
      <c r="J95" s="27"/>
      <c r="K95" s="25">
        <f>+'[1]RACE 5 INP'!G90</f>
        <v>9</v>
      </c>
      <c r="L95" s="27"/>
      <c r="M95" s="25">
        <f>+'[1]RACE 5 INP'!H90</f>
        <v>18</v>
      </c>
      <c r="N95" s="27"/>
      <c r="O95" s="25" t="str">
        <f>+'[1]RACE 5 INP'!I90</f>
        <v/>
      </c>
      <c r="P95" s="27"/>
      <c r="Q95" s="28">
        <f>+'[1]RACE 5 INP'!J90</f>
        <v>3.0011574074074076E-2</v>
      </c>
    </row>
    <row r="96" spans="1:17">
      <c r="A96" s="29">
        <v>90</v>
      </c>
      <c r="B96" s="30"/>
      <c r="C96" s="26" t="str">
        <f>+'[1]RACE 5 INP'!C91</f>
        <v>Malc</v>
      </c>
      <c r="D96" s="27"/>
      <c r="E96" s="26" t="str">
        <f>+'[1]RACE 5 INP'!D91</f>
        <v>Gonnella</v>
      </c>
      <c r="F96" s="27"/>
      <c r="G96" s="26" t="str">
        <f>+'[1]RACE 5 INP'!E91</f>
        <v>North Derbyshire</v>
      </c>
      <c r="H96" s="27"/>
      <c r="I96" s="26" t="str">
        <f>+'[1]RACE 5 INP'!F91</f>
        <v>VM55</v>
      </c>
      <c r="J96" s="27"/>
      <c r="K96" s="25">
        <f>+'[1]RACE 5 INP'!G91</f>
        <v>3</v>
      </c>
      <c r="L96" s="27"/>
      <c r="M96" s="25" t="str">
        <f>+'[1]RACE 5 INP'!H91</f>
        <v/>
      </c>
      <c r="N96" s="27"/>
      <c r="O96" s="25">
        <f>+'[1]RACE 5 INP'!I91</f>
        <v>72</v>
      </c>
      <c r="P96" s="27"/>
      <c r="Q96" s="28">
        <f>+'[1]RACE 5 INP'!J91</f>
        <v>3.0023148148148149E-2</v>
      </c>
    </row>
    <row r="97" spans="1:17">
      <c r="A97" s="29">
        <v>91</v>
      </c>
      <c r="B97" s="30"/>
      <c r="C97" s="26" t="str">
        <f>+'[1]RACE 5 INP'!C92</f>
        <v>Rob</v>
      </c>
      <c r="D97" s="27"/>
      <c r="E97" s="26" t="str">
        <f>+'[1]RACE 5 INP'!D92</f>
        <v>Gooch</v>
      </c>
      <c r="F97" s="27"/>
      <c r="G97" s="26" t="str">
        <f>+'[1]RACE 5 INP'!E92</f>
        <v>Kimberley</v>
      </c>
      <c r="H97" s="27"/>
      <c r="I97" s="26" t="str">
        <f>+'[1]RACE 5 INP'!F92</f>
        <v>VM45</v>
      </c>
      <c r="J97" s="27"/>
      <c r="K97" s="25">
        <f>+'[1]RACE 5 INP'!G92</f>
        <v>13</v>
      </c>
      <c r="L97" s="27"/>
      <c r="M97" s="25" t="str">
        <f>+'[1]RACE 5 INP'!H92</f>
        <v/>
      </c>
      <c r="N97" s="27"/>
      <c r="O97" s="25">
        <f>+'[1]RACE 5 INP'!I92</f>
        <v>73</v>
      </c>
      <c r="P97" s="27"/>
      <c r="Q97" s="28">
        <f>+'[1]RACE 5 INP'!J92</f>
        <v>3.005787037037037E-2</v>
      </c>
    </row>
    <row r="98" spans="1:17">
      <c r="A98" s="29">
        <v>92</v>
      </c>
      <c r="B98" s="30"/>
      <c r="C98" s="26" t="str">
        <f>+'[1]RACE 5 INP'!C93</f>
        <v>Paul</v>
      </c>
      <c r="D98" s="27"/>
      <c r="E98" s="26" t="str">
        <f>+'[1]RACE 5 INP'!D93</f>
        <v>Bradley</v>
      </c>
      <c r="F98" s="27"/>
      <c r="G98" s="26" t="str">
        <f>+'[1]RACE 5 INP'!E93</f>
        <v>Belper</v>
      </c>
      <c r="H98" s="27"/>
      <c r="I98" s="26" t="e">
        <f>+'[1]RACE 5 INP'!F93</f>
        <v>#N/A</v>
      </c>
      <c r="J98" s="27"/>
      <c r="K98" s="25">
        <f>+'[1]RACE 5 INP'!G93</f>
        <v>2</v>
      </c>
      <c r="L98" s="27"/>
      <c r="M98" s="25" t="str">
        <f>+'[1]RACE 5 INP'!H93</f>
        <v/>
      </c>
      <c r="N98" s="27"/>
      <c r="O98" s="25">
        <f>+'[1]RACE 5 INP'!I93</f>
        <v>74</v>
      </c>
      <c r="P98" s="27"/>
      <c r="Q98" s="28">
        <f>+'[1]RACE 5 INP'!J93</f>
        <v>3.005787037037037E-2</v>
      </c>
    </row>
    <row r="99" spans="1:17">
      <c r="A99" s="29">
        <v>93</v>
      </c>
      <c r="B99" s="30"/>
      <c r="C99" s="26" t="str">
        <f>+'[1]RACE 5 INP'!C94</f>
        <v>Donna</v>
      </c>
      <c r="D99" s="27"/>
      <c r="E99" s="26" t="str">
        <f>+'[1]RACE 5 INP'!D94</f>
        <v>Baker</v>
      </c>
      <c r="F99" s="27"/>
      <c r="G99" s="26" t="str">
        <f>+'[1]RACE 5 INP'!E94</f>
        <v>Heanor</v>
      </c>
      <c r="H99" s="27"/>
      <c r="I99" s="26" t="str">
        <f>+'[1]RACE 5 INP'!F94</f>
        <v>VL40</v>
      </c>
      <c r="J99" s="27"/>
      <c r="K99" s="25">
        <f>+'[1]RACE 5 INP'!G94</f>
        <v>6</v>
      </c>
      <c r="L99" s="27"/>
      <c r="M99" s="25">
        <f>+'[1]RACE 5 INP'!H94</f>
        <v>19</v>
      </c>
      <c r="N99" s="27"/>
      <c r="O99" s="25" t="str">
        <f>+'[1]RACE 5 INP'!I94</f>
        <v/>
      </c>
      <c r="P99" s="27"/>
      <c r="Q99" s="28">
        <f>+'[1]RACE 5 INP'!J94</f>
        <v>3.0069444444444447E-2</v>
      </c>
    </row>
    <row r="100" spans="1:17">
      <c r="A100" s="29">
        <v>94</v>
      </c>
      <c r="B100" s="30"/>
      <c r="C100" s="26" t="str">
        <f>+'[1]RACE 5 INP'!C95</f>
        <v>Bethany</v>
      </c>
      <c r="D100" s="27"/>
      <c r="E100" s="26" t="str">
        <f>+'[1]RACE 5 INP'!D95</f>
        <v>Ceney</v>
      </c>
      <c r="F100" s="27"/>
      <c r="G100" s="26" t="str">
        <f>+'[1]RACE 5 INP'!E95</f>
        <v>Sutton</v>
      </c>
      <c r="H100" s="27"/>
      <c r="I100" s="26" t="str">
        <f>+'[1]RACE 5 INP'!F95</f>
        <v>JL</v>
      </c>
      <c r="J100" s="27"/>
      <c r="K100" s="25">
        <f>+'[1]RACE 5 INP'!G95</f>
        <v>1</v>
      </c>
      <c r="L100" s="27"/>
      <c r="M100" s="25">
        <f>+'[1]RACE 5 INP'!H95</f>
        <v>20</v>
      </c>
      <c r="N100" s="27"/>
      <c r="O100" s="25" t="str">
        <f>+'[1]RACE 5 INP'!I95</f>
        <v/>
      </c>
      <c r="P100" s="27"/>
      <c r="Q100" s="28">
        <f>+'[1]RACE 5 INP'!J95</f>
        <v>3.0532407407407407E-2</v>
      </c>
    </row>
    <row r="101" spans="1:17">
      <c r="A101" s="29">
        <v>95</v>
      </c>
      <c r="B101" s="30"/>
      <c r="C101" s="26" t="str">
        <f>+'[1]RACE 5 INP'!C96</f>
        <v>Stephan</v>
      </c>
      <c r="D101" s="27"/>
      <c r="E101" s="26" t="str">
        <f>+'[1]RACE 5 INP'!D96</f>
        <v>Catelain</v>
      </c>
      <c r="F101" s="27"/>
      <c r="G101" s="26" t="str">
        <f>+'[1]RACE 5 INP'!E96</f>
        <v>Long Eaton</v>
      </c>
      <c r="H101" s="27"/>
      <c r="I101" s="26" t="str">
        <f>+'[1]RACE 5 INP'!F96</f>
        <v>VM45</v>
      </c>
      <c r="J101" s="27"/>
      <c r="K101" s="25">
        <f>+'[1]RACE 5 INP'!G96</f>
        <v>14</v>
      </c>
      <c r="L101" s="27"/>
      <c r="M101" s="25" t="str">
        <f>+'[1]RACE 5 INP'!H96</f>
        <v/>
      </c>
      <c r="N101" s="27"/>
      <c r="O101" s="25">
        <f>+'[1]RACE 5 INP'!I96</f>
        <v>75</v>
      </c>
      <c r="P101" s="27"/>
      <c r="Q101" s="28">
        <f>+'[1]RACE 5 INP'!J96</f>
        <v>3.0891203703703702E-2</v>
      </c>
    </row>
    <row r="102" spans="1:17">
      <c r="A102" s="29">
        <v>96</v>
      </c>
      <c r="B102" s="30"/>
      <c r="C102" s="26" t="str">
        <f>+'[1]RACE 5 INP'!C97</f>
        <v>Eleanor</v>
      </c>
      <c r="D102" s="27"/>
      <c r="E102" s="26" t="str">
        <f>+'[1]RACE 5 INP'!D97</f>
        <v>Robinson</v>
      </c>
      <c r="F102" s="27"/>
      <c r="G102" s="26" t="str">
        <f>+'[1]RACE 5 INP'!E97</f>
        <v>Ripley</v>
      </c>
      <c r="H102" s="27"/>
      <c r="I102" s="26" t="str">
        <f>+'[1]RACE 5 INP'!F97</f>
        <v>VL60</v>
      </c>
      <c r="J102" s="27"/>
      <c r="K102" s="25">
        <f>+'[1]RACE 5 INP'!G97</f>
        <v>1</v>
      </c>
      <c r="L102" s="27"/>
      <c r="M102" s="25">
        <f>+'[1]RACE 5 INP'!H97</f>
        <v>21</v>
      </c>
      <c r="N102" s="27"/>
      <c r="O102" s="25" t="str">
        <f>+'[1]RACE 5 INP'!I97</f>
        <v/>
      </c>
      <c r="P102" s="27"/>
      <c r="Q102" s="28">
        <f>+'[1]RACE 5 INP'!J97</f>
        <v>3.1539351851851853E-2</v>
      </c>
    </row>
    <row r="103" spans="1:17">
      <c r="A103" s="29">
        <v>97</v>
      </c>
      <c r="B103" s="30"/>
      <c r="C103" s="26" t="str">
        <f>+'[1]RACE 5 INP'!C98</f>
        <v>Pete</v>
      </c>
      <c r="D103" s="27"/>
      <c r="E103" s="26" t="str">
        <f>+'[1]RACE 5 INP'!D98</f>
        <v>Fowles</v>
      </c>
      <c r="F103" s="27"/>
      <c r="G103" s="26" t="str">
        <f>+'[1]RACE 5 INP'!E98</f>
        <v>Long Eaton</v>
      </c>
      <c r="H103" s="27"/>
      <c r="I103" s="26" t="str">
        <f>+'[1]RACE 5 INP'!F98</f>
        <v>VM65</v>
      </c>
      <c r="J103" s="27"/>
      <c r="K103" s="25">
        <f>+'[1]RACE 5 INP'!G98</f>
        <v>2</v>
      </c>
      <c r="L103" s="27"/>
      <c r="M103" s="25" t="str">
        <f>+'[1]RACE 5 INP'!H98</f>
        <v/>
      </c>
      <c r="N103" s="27"/>
      <c r="O103" s="25">
        <f>+'[1]RACE 5 INP'!I98</f>
        <v>76</v>
      </c>
      <c r="P103" s="27"/>
      <c r="Q103" s="28">
        <f>+'[1]RACE 5 INP'!J98</f>
        <v>3.1643518518518515E-2</v>
      </c>
    </row>
    <row r="104" spans="1:17">
      <c r="A104" s="29">
        <v>98</v>
      </c>
      <c r="B104" s="30"/>
      <c r="C104" s="26" t="str">
        <f>+'[1]RACE 5 INP'!C99</f>
        <v>Sally</v>
      </c>
      <c r="D104" s="27"/>
      <c r="E104" s="26" t="str">
        <f>+'[1]RACE 5 INP'!D99</f>
        <v>Bawden</v>
      </c>
      <c r="F104" s="27"/>
      <c r="G104" s="26" t="str">
        <f>+'[1]RACE 5 INP'!E99</f>
        <v>North Derbyshire</v>
      </c>
      <c r="H104" s="27"/>
      <c r="I104" s="26" t="str">
        <f>+'[1]RACE 5 INP'!F99</f>
        <v>SL</v>
      </c>
      <c r="J104" s="27"/>
      <c r="K104" s="25">
        <f>+'[1]RACE 5 INP'!G99</f>
        <v>10</v>
      </c>
      <c r="L104" s="27"/>
      <c r="M104" s="25">
        <f>+'[1]RACE 5 INP'!H99</f>
        <v>22</v>
      </c>
      <c r="N104" s="27"/>
      <c r="O104" s="25" t="str">
        <f>+'[1]RACE 5 INP'!I99</f>
        <v/>
      </c>
      <c r="P104" s="27"/>
      <c r="Q104" s="28">
        <f>+'[1]RACE 5 INP'!J99</f>
        <v>3.1712962962962964E-2</v>
      </c>
    </row>
    <row r="105" spans="1:17">
      <c r="A105" s="29">
        <v>99</v>
      </c>
      <c r="B105" s="30"/>
      <c r="C105" s="26" t="str">
        <f>+'[1]RACE 5 INP'!C100</f>
        <v>Carrie</v>
      </c>
      <c r="D105" s="27"/>
      <c r="E105" s="26" t="str">
        <f>+'[1]RACE 5 INP'!D100</f>
        <v>Wing</v>
      </c>
      <c r="F105" s="27"/>
      <c r="G105" s="26" t="str">
        <f>+'[1]RACE 5 INP'!E100</f>
        <v>North Derbyshire</v>
      </c>
      <c r="H105" s="27"/>
      <c r="I105" s="26" t="str">
        <f>+'[1]RACE 5 INP'!F100</f>
        <v>SL</v>
      </c>
      <c r="J105" s="27"/>
      <c r="K105" s="25">
        <f>+'[1]RACE 5 INP'!G100</f>
        <v>11</v>
      </c>
      <c r="L105" s="27"/>
      <c r="M105" s="25">
        <f>+'[1]RACE 5 INP'!H100</f>
        <v>23</v>
      </c>
      <c r="N105" s="27"/>
      <c r="O105" s="25" t="str">
        <f>+'[1]RACE 5 INP'!I100</f>
        <v/>
      </c>
      <c r="P105" s="27"/>
      <c r="Q105" s="28">
        <f>+'[1]RACE 5 INP'!J100</f>
        <v>3.1724537037037037E-2</v>
      </c>
    </row>
    <row r="106" spans="1:17">
      <c r="A106" s="29">
        <v>100</v>
      </c>
      <c r="B106" s="30"/>
      <c r="C106" s="26" t="str">
        <f>+'[1]RACE 5 INP'!C101</f>
        <v>Bev</v>
      </c>
      <c r="D106" s="27"/>
      <c r="E106" s="26" t="str">
        <f>+'[1]RACE 5 INP'!D101</f>
        <v>Dawes</v>
      </c>
      <c r="F106" s="27"/>
      <c r="G106" s="26" t="str">
        <f>+'[1]RACE 5 INP'!E101</f>
        <v>Sutton</v>
      </c>
      <c r="H106" s="27"/>
      <c r="I106" s="26" t="str">
        <f>+'[1]RACE 5 INP'!F101</f>
        <v>VL45</v>
      </c>
      <c r="J106" s="27"/>
      <c r="K106" s="25">
        <f>+'[1]RACE 5 INP'!G101</f>
        <v>3</v>
      </c>
      <c r="L106" s="27"/>
      <c r="M106" s="25">
        <f>+'[1]RACE 5 INP'!H101</f>
        <v>24</v>
      </c>
      <c r="N106" s="27"/>
      <c r="O106" s="25" t="str">
        <f>+'[1]RACE 5 INP'!I101</f>
        <v/>
      </c>
      <c r="P106" s="27"/>
      <c r="Q106" s="28">
        <f>+'[1]RACE 5 INP'!J101</f>
        <v>3.1863425925925927E-2</v>
      </c>
    </row>
    <row r="107" spans="1:17">
      <c r="A107" s="29">
        <v>101</v>
      </c>
      <c r="B107" s="30"/>
      <c r="C107" s="26" t="str">
        <f>+'[1]RACE 5 INP'!C102</f>
        <v>Maddy</v>
      </c>
      <c r="D107" s="27"/>
      <c r="E107" s="26" t="str">
        <f>+'[1]RACE 5 INP'!D102</f>
        <v>Collinge</v>
      </c>
      <c r="F107" s="27"/>
      <c r="G107" s="26" t="str">
        <f>+'[1]RACE 5 INP'!E102</f>
        <v>Mansfield</v>
      </c>
      <c r="H107" s="27"/>
      <c r="I107" s="26" t="str">
        <f>+'[1]RACE 5 INP'!F102</f>
        <v>VL60</v>
      </c>
      <c r="J107" s="27"/>
      <c r="K107" s="25">
        <f>+'[1]RACE 5 INP'!G102</f>
        <v>2</v>
      </c>
      <c r="L107" s="27"/>
      <c r="M107" s="25">
        <f>+'[1]RACE 5 INP'!H102</f>
        <v>25</v>
      </c>
      <c r="N107" s="27"/>
      <c r="O107" s="25" t="str">
        <f>+'[1]RACE 5 INP'!I102</f>
        <v/>
      </c>
      <c r="P107" s="27"/>
      <c r="Q107" s="28">
        <f>+'[1]RACE 5 INP'!J102</f>
        <v>3.231481481481481E-2</v>
      </c>
    </row>
    <row r="108" spans="1:17">
      <c r="A108" s="29">
        <v>102</v>
      </c>
      <c r="B108" s="30"/>
      <c r="C108" s="26" t="str">
        <f>+'[1]RACE 5 INP'!C103</f>
        <v>Andy</v>
      </c>
      <c r="D108" s="27"/>
      <c r="E108" s="26" t="str">
        <f>+'[1]RACE 5 INP'!D103</f>
        <v>Mitchell</v>
      </c>
      <c r="F108" s="27"/>
      <c r="G108" s="26" t="str">
        <f>+'[1]RACE 5 INP'!E103</f>
        <v>Sutton</v>
      </c>
      <c r="H108" s="27"/>
      <c r="I108" s="26" t="str">
        <f>+'[1]RACE 5 INP'!F103</f>
        <v>VM55</v>
      </c>
      <c r="J108" s="27"/>
      <c r="K108" s="25">
        <f>+'[1]RACE 5 INP'!G103</f>
        <v>4</v>
      </c>
      <c r="L108" s="27"/>
      <c r="M108" s="25" t="str">
        <f>+'[1]RACE 5 INP'!H103</f>
        <v/>
      </c>
      <c r="N108" s="27"/>
      <c r="O108" s="25">
        <f>+'[1]RACE 5 INP'!I103</f>
        <v>77</v>
      </c>
      <c r="P108" s="27"/>
      <c r="Q108" s="28">
        <f>+'[1]RACE 5 INP'!J103</f>
        <v>3.259259259259259E-2</v>
      </c>
    </row>
    <row r="109" spans="1:17">
      <c r="A109" s="29">
        <v>103</v>
      </c>
      <c r="B109" s="30"/>
      <c r="C109" s="26" t="str">
        <f>+'[1]RACE 5 INP'!C104</f>
        <v>Robert</v>
      </c>
      <c r="D109" s="27"/>
      <c r="E109" s="26" t="str">
        <f>+'[1]RACE 5 INP'!D104</f>
        <v>Softley</v>
      </c>
      <c r="F109" s="27"/>
      <c r="G109" s="26" t="str">
        <f>+'[1]RACE 5 INP'!E104</f>
        <v>Chesapeake</v>
      </c>
      <c r="H109" s="27"/>
      <c r="I109" s="26" t="str">
        <f>+'[1]RACE 5 INP'!F104</f>
        <v>SM</v>
      </c>
      <c r="J109" s="27"/>
      <c r="K109" s="25">
        <f>+'[1]RACE 5 INP'!G104</f>
        <v>31</v>
      </c>
      <c r="L109" s="27"/>
      <c r="M109" s="25" t="str">
        <f>+'[1]RACE 5 INP'!H104</f>
        <v/>
      </c>
      <c r="N109" s="27"/>
      <c r="O109" s="25">
        <f>+'[1]RACE 5 INP'!I104</f>
        <v>78</v>
      </c>
      <c r="P109" s="27"/>
      <c r="Q109" s="28">
        <f>+'[1]RACE 5 INP'!J104</f>
        <v>3.2650462962962964E-2</v>
      </c>
    </row>
    <row r="110" spans="1:17">
      <c r="A110" s="29">
        <v>104</v>
      </c>
      <c r="B110" s="30"/>
      <c r="C110" s="26" t="str">
        <f>+'[1]RACE 5 INP'!C105</f>
        <v>Carol</v>
      </c>
      <c r="D110" s="27"/>
      <c r="E110" s="26" t="str">
        <f>+'[1]RACE 5 INP'!D105</f>
        <v>Sharratt</v>
      </c>
      <c r="F110" s="27"/>
      <c r="G110" s="26" t="str">
        <f>+'[1]RACE 5 INP'!E105</f>
        <v>Ilkeston</v>
      </c>
      <c r="H110" s="27"/>
      <c r="I110" s="26" t="str">
        <f>+'[1]RACE 5 INP'!F105</f>
        <v>VL50</v>
      </c>
      <c r="J110" s="27"/>
      <c r="K110" s="25">
        <f>+'[1]RACE 5 INP'!G105</f>
        <v>3</v>
      </c>
      <c r="L110" s="27"/>
      <c r="M110" s="25">
        <f>+'[1]RACE 5 INP'!H105</f>
        <v>26</v>
      </c>
      <c r="N110" s="27"/>
      <c r="O110" s="25" t="str">
        <f>+'[1]RACE 5 INP'!I105</f>
        <v/>
      </c>
      <c r="P110" s="27"/>
      <c r="Q110" s="28">
        <f>+'[1]RACE 5 INP'!J105</f>
        <v>3.2754629629629634E-2</v>
      </c>
    </row>
    <row r="111" spans="1:17">
      <c r="A111" s="29">
        <v>105</v>
      </c>
      <c r="B111" s="30"/>
      <c r="C111" s="26" t="str">
        <f>+'[1]RACE 5 INP'!C106</f>
        <v>Amanda</v>
      </c>
      <c r="D111" s="27"/>
      <c r="E111" s="26" t="str">
        <f>+'[1]RACE 5 INP'!D106</f>
        <v>Gallagher</v>
      </c>
      <c r="F111" s="27"/>
      <c r="G111" s="26" t="str">
        <f>+'[1]RACE 5 INP'!E106</f>
        <v>Chesapeake</v>
      </c>
      <c r="H111" s="27"/>
      <c r="I111" s="26" t="str">
        <f>+'[1]RACE 5 INP'!F106</f>
        <v>VL45</v>
      </c>
      <c r="J111" s="27"/>
      <c r="K111" s="25">
        <f>+'[1]RACE 5 INP'!G106</f>
        <v>4</v>
      </c>
      <c r="L111" s="27"/>
      <c r="M111" s="25">
        <f>+'[1]RACE 5 INP'!H106</f>
        <v>27</v>
      </c>
      <c r="N111" s="27"/>
      <c r="O111" s="25" t="str">
        <f>+'[1]RACE 5 INP'!I106</f>
        <v/>
      </c>
      <c r="P111" s="27"/>
      <c r="Q111" s="28">
        <f>+'[1]RACE 5 INP'!J106</f>
        <v>3.2800925925925928E-2</v>
      </c>
    </row>
    <row r="112" spans="1:17">
      <c r="A112" s="29">
        <v>106</v>
      </c>
      <c r="B112" s="30"/>
      <c r="C112" s="26" t="str">
        <f>+'[1]RACE 5 INP'!C107</f>
        <v>Joe</v>
      </c>
      <c r="D112" s="27"/>
      <c r="E112" s="26" t="str">
        <f>+'[1]RACE 5 INP'!D107</f>
        <v>Ball</v>
      </c>
      <c r="F112" s="27"/>
      <c r="G112" s="26" t="str">
        <f>+'[1]RACE 5 INP'!E107</f>
        <v>Sutton</v>
      </c>
      <c r="H112" s="27"/>
      <c r="I112" s="26" t="str">
        <f>+'[1]RACE 5 INP'!F107</f>
        <v>VM60</v>
      </c>
      <c r="J112" s="27"/>
      <c r="K112" s="25">
        <f>+'[1]RACE 5 INP'!G107</f>
        <v>4</v>
      </c>
      <c r="L112" s="27"/>
      <c r="M112" s="25" t="str">
        <f>+'[1]RACE 5 INP'!H107</f>
        <v/>
      </c>
      <c r="N112" s="27"/>
      <c r="O112" s="25">
        <f>+'[1]RACE 5 INP'!I107</f>
        <v>79</v>
      </c>
      <c r="P112" s="27"/>
      <c r="Q112" s="28">
        <f>+'[1]RACE 5 INP'!J107</f>
        <v>3.3020833333333333E-2</v>
      </c>
    </row>
    <row r="113" spans="1:17">
      <c r="A113" s="29">
        <v>107</v>
      </c>
      <c r="B113" s="30"/>
      <c r="C113" s="26" t="str">
        <f>+'[1]RACE 5 INP'!C108</f>
        <v>Lorraine</v>
      </c>
      <c r="D113" s="27"/>
      <c r="E113" s="26" t="str">
        <f>+'[1]RACE 5 INP'!D108</f>
        <v>Watt</v>
      </c>
      <c r="F113" s="27"/>
      <c r="G113" s="26" t="str">
        <f>+'[1]RACE 5 INP'!E108</f>
        <v>North Derbyshire</v>
      </c>
      <c r="H113" s="27"/>
      <c r="I113" s="26" t="str">
        <f>+'[1]RACE 5 INP'!F108</f>
        <v>VL40</v>
      </c>
      <c r="J113" s="27"/>
      <c r="K113" s="25">
        <f>+'[1]RACE 5 INP'!G108</f>
        <v>7</v>
      </c>
      <c r="L113" s="27"/>
      <c r="M113" s="25">
        <f>+'[1]RACE 5 INP'!H108</f>
        <v>28</v>
      </c>
      <c r="N113" s="27"/>
      <c r="O113" s="25" t="str">
        <f>+'[1]RACE 5 INP'!I108</f>
        <v/>
      </c>
      <c r="P113" s="27"/>
      <c r="Q113" s="28">
        <f>+'[1]RACE 5 INP'!J108</f>
        <v>3.3078703703703707E-2</v>
      </c>
    </row>
    <row r="114" spans="1:17">
      <c r="A114" s="29">
        <v>108</v>
      </c>
      <c r="B114" s="30"/>
      <c r="C114" s="26" t="str">
        <f>+'[1]RACE 5 INP'!C109</f>
        <v>Jo</v>
      </c>
      <c r="D114" s="27"/>
      <c r="E114" s="26" t="str">
        <f>+'[1]RACE 5 INP'!D109</f>
        <v>Southcott</v>
      </c>
      <c r="F114" s="27"/>
      <c r="G114" s="26" t="str">
        <f>+'[1]RACE 5 INP'!E109</f>
        <v>Belper</v>
      </c>
      <c r="H114" s="27"/>
      <c r="I114" s="26" t="str">
        <f>+'[1]RACE 5 INP'!F109</f>
        <v>SL</v>
      </c>
      <c r="J114" s="27"/>
      <c r="K114" s="25">
        <f>+'[1]RACE 5 INP'!G109</f>
        <v>12</v>
      </c>
      <c r="L114" s="27"/>
      <c r="M114" s="25">
        <f>+'[1]RACE 5 INP'!H109</f>
        <v>29</v>
      </c>
      <c r="N114" s="27"/>
      <c r="O114" s="25" t="str">
        <f>+'[1]RACE 5 INP'!I109</f>
        <v/>
      </c>
      <c r="P114" s="27"/>
      <c r="Q114" s="28">
        <f>+'[1]RACE 5 INP'!J109</f>
        <v>3.3680555555555554E-2</v>
      </c>
    </row>
    <row r="115" spans="1:17">
      <c r="A115" s="29">
        <v>109</v>
      </c>
      <c r="B115" s="30"/>
      <c r="C115" s="26" t="str">
        <f>+'[1]RACE 5 INP'!C110</f>
        <v>Sue</v>
      </c>
      <c r="D115" s="27"/>
      <c r="E115" s="26" t="str">
        <f>+'[1]RACE 5 INP'!D110</f>
        <v>Spencer</v>
      </c>
      <c r="F115" s="27"/>
      <c r="G115" s="26" t="str">
        <f>+'[1]RACE 5 INP'!E110</f>
        <v>North Derbyshire</v>
      </c>
      <c r="H115" s="27"/>
      <c r="I115" s="26" t="str">
        <f>+'[1]RACE 5 INP'!F110</f>
        <v>VL55</v>
      </c>
      <c r="J115" s="27"/>
      <c r="K115" s="25">
        <f>+'[1]RACE 5 INP'!G110</f>
        <v>1</v>
      </c>
      <c r="L115" s="27"/>
      <c r="M115" s="25">
        <f>+'[1]RACE 5 INP'!H110</f>
        <v>30</v>
      </c>
      <c r="N115" s="27"/>
      <c r="O115" s="25" t="str">
        <f>+'[1]RACE 5 INP'!I110</f>
        <v/>
      </c>
      <c r="P115" s="27"/>
      <c r="Q115" s="28">
        <f>+'[1]RACE 5 INP'!J110</f>
        <v>3.3912037037037039E-2</v>
      </c>
    </row>
    <row r="116" spans="1:17">
      <c r="A116" s="29">
        <v>110</v>
      </c>
      <c r="B116" s="30"/>
      <c r="C116" s="26" t="str">
        <f>+'[1]RACE 5 INP'!C111</f>
        <v>Margaret</v>
      </c>
      <c r="D116" s="27"/>
      <c r="E116" s="26" t="str">
        <f>+'[1]RACE 5 INP'!D111</f>
        <v>Gorman</v>
      </c>
      <c r="F116" s="27"/>
      <c r="G116" s="26" t="str">
        <f>+'[1]RACE 5 INP'!E111</f>
        <v>North Derbyshire</v>
      </c>
      <c r="H116" s="27"/>
      <c r="I116" s="26" t="str">
        <f>+'[1]RACE 5 INP'!F111</f>
        <v>VL55</v>
      </c>
      <c r="J116" s="27"/>
      <c r="K116" s="25">
        <f>+'[1]RACE 5 INP'!G111</f>
        <v>2</v>
      </c>
      <c r="L116" s="27"/>
      <c r="M116" s="25">
        <f>+'[1]RACE 5 INP'!H111</f>
        <v>31</v>
      </c>
      <c r="N116" s="27"/>
      <c r="O116" s="25" t="str">
        <f>+'[1]RACE 5 INP'!I111</f>
        <v/>
      </c>
      <c r="P116" s="27"/>
      <c r="Q116" s="28">
        <f>+'[1]RACE 5 INP'!J111</f>
        <v>3.4374999999999996E-2</v>
      </c>
    </row>
    <row r="117" spans="1:17">
      <c r="A117" s="29">
        <v>111</v>
      </c>
      <c r="B117" s="30"/>
      <c r="C117" s="26" t="str">
        <f>+'[1]RACE 5 INP'!C112</f>
        <v>Hannah</v>
      </c>
      <c r="D117" s="27"/>
      <c r="E117" s="26" t="str">
        <f>+'[1]RACE 5 INP'!D112</f>
        <v>Bailey</v>
      </c>
      <c r="F117" s="27"/>
      <c r="G117" s="26" t="str">
        <f>+'[1]RACE 5 INP'!E112</f>
        <v>Ripley</v>
      </c>
      <c r="H117" s="27"/>
      <c r="I117" s="26" t="str">
        <f>+'[1]RACE 5 INP'!F112</f>
        <v>SL</v>
      </c>
      <c r="J117" s="27"/>
      <c r="K117" s="25">
        <f>+'[1]RACE 5 INP'!G112</f>
        <v>13</v>
      </c>
      <c r="L117" s="27"/>
      <c r="M117" s="25">
        <f>+'[1]RACE 5 INP'!H112</f>
        <v>32</v>
      </c>
      <c r="N117" s="27"/>
      <c r="O117" s="25" t="str">
        <f>+'[1]RACE 5 INP'!I112</f>
        <v/>
      </c>
      <c r="P117" s="27"/>
      <c r="Q117" s="28">
        <f>+'[1]RACE 5 INP'!J112</f>
        <v>3.4722222222222224E-2</v>
      </c>
    </row>
    <row r="118" spans="1:17">
      <c r="A118" s="29">
        <v>112</v>
      </c>
      <c r="B118" s="30"/>
      <c r="C118" s="26" t="str">
        <f>+'[1]RACE 5 INP'!C113</f>
        <v>Dennis</v>
      </c>
      <c r="D118" s="27"/>
      <c r="E118" s="26" t="str">
        <f>+'[1]RACE 5 INP'!D113</f>
        <v>Holmes</v>
      </c>
      <c r="F118" s="27"/>
      <c r="G118" s="26" t="str">
        <f>+'[1]RACE 5 INP'!E113</f>
        <v>Ripley</v>
      </c>
      <c r="H118" s="27"/>
      <c r="I118" s="26" t="str">
        <f>+'[1]RACE 5 INP'!F113</f>
        <v>VM45</v>
      </c>
      <c r="J118" s="27"/>
      <c r="K118" s="25">
        <f>+'[1]RACE 5 INP'!G113</f>
        <v>15</v>
      </c>
      <c r="L118" s="27"/>
      <c r="M118" s="25" t="str">
        <f>+'[1]RACE 5 INP'!H113</f>
        <v/>
      </c>
      <c r="N118" s="27"/>
      <c r="O118" s="25">
        <f>+'[1]RACE 5 INP'!I113</f>
        <v>80</v>
      </c>
      <c r="P118" s="27"/>
      <c r="Q118" s="28">
        <f>+'[1]RACE 5 INP'!J113</f>
        <v>3.4722222222222224E-2</v>
      </c>
    </row>
    <row r="119" spans="1:17">
      <c r="A119" s="29">
        <v>113</v>
      </c>
      <c r="B119" s="30"/>
      <c r="C119" s="26" t="str">
        <f>+'[1]RACE 5 INP'!C114</f>
        <v>Bev</v>
      </c>
      <c r="D119" s="27"/>
      <c r="E119" s="26" t="str">
        <f>+'[1]RACE 5 INP'!D114</f>
        <v>Warwick</v>
      </c>
      <c r="F119" s="27"/>
      <c r="G119" s="26" t="str">
        <f>+'[1]RACE 5 INP'!E114</f>
        <v>North Derbyshire</v>
      </c>
      <c r="H119" s="27"/>
      <c r="I119" s="26" t="str">
        <f>+'[1]RACE 5 INP'!F114</f>
        <v>VL50</v>
      </c>
      <c r="J119" s="27"/>
      <c r="K119" s="25">
        <f>+'[1]RACE 5 INP'!G114</f>
        <v>4</v>
      </c>
      <c r="L119" s="27"/>
      <c r="M119" s="25">
        <f>+'[1]RACE 5 INP'!H114</f>
        <v>33</v>
      </c>
      <c r="N119" s="27"/>
      <c r="O119" s="25" t="str">
        <f>+'[1]RACE 5 INP'!I114</f>
        <v/>
      </c>
      <c r="P119" s="27"/>
      <c r="Q119" s="28">
        <f>+'[1]RACE 5 INP'!J114</f>
        <v>3.4780092592592592E-2</v>
      </c>
    </row>
    <row r="120" spans="1:17">
      <c r="A120" s="29">
        <v>114</v>
      </c>
      <c r="B120" s="30"/>
      <c r="C120" s="26" t="str">
        <f>+'[1]RACE 5 INP'!C115</f>
        <v>Georgina</v>
      </c>
      <c r="D120" s="27"/>
      <c r="E120" s="26" t="str">
        <f>+'[1]RACE 5 INP'!D115</f>
        <v>Bestwick</v>
      </c>
      <c r="F120" s="27"/>
      <c r="G120" s="26" t="str">
        <f>+'[1]RACE 5 INP'!E115</f>
        <v>Belper</v>
      </c>
      <c r="H120" s="27"/>
      <c r="I120" s="26" t="str">
        <f>+'[1]RACE 5 INP'!F115</f>
        <v>SL</v>
      </c>
      <c r="J120" s="27"/>
      <c r="K120" s="25">
        <f>+'[1]RACE 5 INP'!G115</f>
        <v>14</v>
      </c>
      <c r="L120" s="27"/>
      <c r="M120" s="25">
        <f>+'[1]RACE 5 INP'!H115</f>
        <v>34</v>
      </c>
      <c r="N120" s="27"/>
      <c r="O120" s="25" t="str">
        <f>+'[1]RACE 5 INP'!I115</f>
        <v/>
      </c>
      <c r="P120" s="27"/>
      <c r="Q120" s="28">
        <f>+'[1]RACE 5 INP'!J115</f>
        <v>3.4814814814814819E-2</v>
      </c>
    </row>
    <row r="121" spans="1:17">
      <c r="A121" s="29">
        <v>115</v>
      </c>
      <c r="B121" s="30"/>
      <c r="C121" s="26" t="str">
        <f>+'[1]RACE 5 INP'!C116</f>
        <v>Louise</v>
      </c>
      <c r="D121" s="27"/>
      <c r="E121" s="26" t="str">
        <f>+'[1]RACE 5 INP'!D116</f>
        <v>Shipley</v>
      </c>
      <c r="F121" s="27"/>
      <c r="G121" s="26" t="str">
        <f>+'[1]RACE 5 INP'!E116</f>
        <v>Chesapeake</v>
      </c>
      <c r="H121" s="27"/>
      <c r="I121" s="26" t="str">
        <f>+'[1]RACE 5 INP'!F116</f>
        <v>VL50</v>
      </c>
      <c r="J121" s="27"/>
      <c r="K121" s="25">
        <f>+'[1]RACE 5 INP'!G116</f>
        <v>5</v>
      </c>
      <c r="L121" s="27"/>
      <c r="M121" s="25">
        <f>+'[1]RACE 5 INP'!H116</f>
        <v>35</v>
      </c>
      <c r="N121" s="27"/>
      <c r="O121" s="25" t="str">
        <f>+'[1]RACE 5 INP'!I116</f>
        <v/>
      </c>
      <c r="P121" s="27"/>
      <c r="Q121" s="28">
        <f>+'[1]RACE 5 INP'!J116</f>
        <v>3.5486111111111107E-2</v>
      </c>
    </row>
    <row r="122" spans="1:17">
      <c r="A122" s="29">
        <v>116</v>
      </c>
      <c r="B122" s="30"/>
      <c r="C122" s="26" t="str">
        <f>+'[1]RACE 5 INP'!C117</f>
        <v>Paul</v>
      </c>
      <c r="D122" s="27"/>
      <c r="E122" s="26" t="str">
        <f>+'[1]RACE 5 INP'!D117</f>
        <v>Nicholls</v>
      </c>
      <c r="F122" s="27"/>
      <c r="G122" s="26" t="str">
        <f>+'[1]RACE 5 INP'!E117</f>
        <v>Kimberley</v>
      </c>
      <c r="H122" s="27"/>
      <c r="I122" s="26" t="str">
        <f>+'[1]RACE 5 INP'!F117</f>
        <v>VM45</v>
      </c>
      <c r="J122" s="27"/>
      <c r="K122" s="25">
        <f>+'[1]RACE 5 INP'!G117</f>
        <v>16</v>
      </c>
      <c r="L122" s="27"/>
      <c r="M122" s="25" t="str">
        <f>+'[1]RACE 5 INP'!H117</f>
        <v/>
      </c>
      <c r="N122" s="27"/>
      <c r="O122" s="25">
        <f>+'[1]RACE 5 INP'!I117</f>
        <v>81</v>
      </c>
      <c r="P122" s="27"/>
      <c r="Q122" s="28">
        <f>+'[1]RACE 5 INP'!J117</f>
        <v>3.6006944444444446E-2</v>
      </c>
    </row>
    <row r="123" spans="1:17">
      <c r="A123" s="29">
        <v>117</v>
      </c>
      <c r="B123" s="30"/>
      <c r="C123" s="26" t="str">
        <f>+'[1]RACE 5 INP'!C118</f>
        <v>Claire</v>
      </c>
      <c r="D123" s="27"/>
      <c r="E123" s="26" t="str">
        <f>+'[1]RACE 5 INP'!D118</f>
        <v>Duffin</v>
      </c>
      <c r="F123" s="27"/>
      <c r="G123" s="26" t="str">
        <f>+'[1]RACE 5 INP'!E118</f>
        <v>Ripley</v>
      </c>
      <c r="H123" s="27"/>
      <c r="I123" s="26" t="str">
        <f>+'[1]RACE 5 INP'!F118</f>
        <v>SL</v>
      </c>
      <c r="J123" s="27"/>
      <c r="K123" s="25">
        <f>+'[1]RACE 5 INP'!G118</f>
        <v>15</v>
      </c>
      <c r="L123" s="27"/>
      <c r="M123" s="25">
        <f>+'[1]RACE 5 INP'!H118</f>
        <v>36</v>
      </c>
      <c r="N123" s="27"/>
      <c r="O123" s="25" t="str">
        <f>+'[1]RACE 5 INP'!I118</f>
        <v/>
      </c>
      <c r="P123" s="27"/>
      <c r="Q123" s="28">
        <f>+'[1]RACE 5 INP'!J118</f>
        <v>3.6643518518518513E-2</v>
      </c>
    </row>
    <row r="124" spans="1:17">
      <c r="A124" s="29">
        <v>118</v>
      </c>
      <c r="B124" s="30"/>
      <c r="C124" s="26" t="str">
        <f>+'[1]RACE 5 INP'!C119</f>
        <v>Antoinette</v>
      </c>
      <c r="D124" s="27"/>
      <c r="E124" s="26" t="str">
        <f>+'[1]RACE 5 INP'!D119</f>
        <v>Franco</v>
      </c>
      <c r="F124" s="27"/>
      <c r="G124" s="26" t="str">
        <f>+'[1]RACE 5 INP'!E119</f>
        <v>Ripley</v>
      </c>
      <c r="H124" s="27"/>
      <c r="I124" s="26" t="str">
        <f>+'[1]RACE 5 INP'!F119</f>
        <v>SL</v>
      </c>
      <c r="J124" s="27"/>
      <c r="K124" s="25">
        <f>+'[1]RACE 5 INP'!G119</f>
        <v>16</v>
      </c>
      <c r="L124" s="27"/>
      <c r="M124" s="25">
        <f>+'[1]RACE 5 INP'!H119</f>
        <v>37</v>
      </c>
      <c r="N124" s="27"/>
      <c r="O124" s="25" t="str">
        <f>+'[1]RACE 5 INP'!I119</f>
        <v/>
      </c>
      <c r="P124" s="27"/>
      <c r="Q124" s="28">
        <f>+'[1]RACE 5 INP'!J119</f>
        <v>3.6759259259259255E-2</v>
      </c>
    </row>
    <row r="125" spans="1:17">
      <c r="A125" s="29">
        <v>119</v>
      </c>
      <c r="B125" s="30"/>
      <c r="C125" s="26" t="str">
        <f>+'[1]RACE 5 INP'!C120</f>
        <v>Suzanne</v>
      </c>
      <c r="D125" s="27"/>
      <c r="E125" s="26" t="str">
        <f>+'[1]RACE 5 INP'!D120</f>
        <v>Greenhalgh</v>
      </c>
      <c r="F125" s="27"/>
      <c r="G125" s="26" t="str">
        <f>+'[1]RACE 5 INP'!E120</f>
        <v>North Derbyshire</v>
      </c>
      <c r="H125" s="27"/>
      <c r="I125" s="26" t="str">
        <f>+'[1]RACE 5 INP'!F120</f>
        <v>SL</v>
      </c>
      <c r="J125" s="27"/>
      <c r="K125" s="25">
        <f>+'[1]RACE 5 INP'!G120</f>
        <v>17</v>
      </c>
      <c r="L125" s="27"/>
      <c r="M125" s="25">
        <f>+'[1]RACE 5 INP'!H120</f>
        <v>38</v>
      </c>
      <c r="N125" s="27"/>
      <c r="O125" s="25" t="str">
        <f>+'[1]RACE 5 INP'!I120</f>
        <v/>
      </c>
      <c r="P125" s="27"/>
      <c r="Q125" s="28">
        <f>+'[1]RACE 5 INP'!J120</f>
        <v>3.7662037037037036E-2</v>
      </c>
    </row>
    <row r="126" spans="1:17">
      <c r="A126" s="29">
        <v>120</v>
      </c>
      <c r="B126" s="30"/>
      <c r="C126" s="26" t="str">
        <f>+'[1]RACE 5 INP'!C121</f>
        <v>Helen</v>
      </c>
      <c r="D126" s="27"/>
      <c r="E126" s="26" t="str">
        <f>+'[1]RACE 5 INP'!D121</f>
        <v>Corkhill</v>
      </c>
      <c r="F126" s="27"/>
      <c r="G126" s="26" t="str">
        <f>+'[1]RACE 5 INP'!E121</f>
        <v>North Derbyshire</v>
      </c>
      <c r="H126" s="27"/>
      <c r="I126" s="26" t="str">
        <f>+'[1]RACE 5 INP'!F121</f>
        <v>SL</v>
      </c>
      <c r="J126" s="27"/>
      <c r="K126" s="25">
        <f>+'[1]RACE 5 INP'!G121</f>
        <v>18</v>
      </c>
      <c r="L126" s="27"/>
      <c r="M126" s="25">
        <f>+'[1]RACE 5 INP'!H121</f>
        <v>39</v>
      </c>
      <c r="N126" s="27"/>
      <c r="O126" s="25" t="str">
        <f>+'[1]RACE 5 INP'!I121</f>
        <v/>
      </c>
      <c r="P126" s="27"/>
      <c r="Q126" s="28">
        <f>+'[1]RACE 5 INP'!J121</f>
        <v>3.8715277777777779E-2</v>
      </c>
    </row>
    <row r="127" spans="1:17">
      <c r="A127" s="29">
        <v>121</v>
      </c>
      <c r="B127" s="30"/>
      <c r="C127" s="26" t="str">
        <f>+'[1]RACE 5 INP'!C122</f>
        <v>Tony</v>
      </c>
      <c r="D127" s="27"/>
      <c r="E127" s="26" t="str">
        <f>+'[1]RACE 5 INP'!D122</f>
        <v>Rowbottom</v>
      </c>
      <c r="F127" s="27"/>
      <c r="G127" s="26" t="str">
        <f>+'[1]RACE 5 INP'!E122</f>
        <v>Chesapeake</v>
      </c>
      <c r="H127" s="27"/>
      <c r="I127" s="26" t="str">
        <f>+'[1]RACE 5 INP'!F122</f>
        <v>VM50</v>
      </c>
      <c r="J127" s="27"/>
      <c r="K127" s="25">
        <f>+'[1]RACE 5 INP'!G122</f>
        <v>13</v>
      </c>
      <c r="L127" s="27"/>
      <c r="M127" s="25" t="str">
        <f>+'[1]RACE 5 INP'!H122</f>
        <v/>
      </c>
      <c r="N127" s="27"/>
      <c r="O127" s="25">
        <f>+'[1]RACE 5 INP'!I122</f>
        <v>82</v>
      </c>
      <c r="P127" s="27"/>
      <c r="Q127" s="28">
        <f>+'[1]RACE 5 INP'!J122</f>
        <v>4.3310185185185188E-2</v>
      </c>
    </row>
    <row r="128" spans="1:17">
      <c r="A128" s="29">
        <v>122</v>
      </c>
      <c r="B128" s="30"/>
      <c r="C128" s="26" t="str">
        <f>+'[1]RACE 5 INP'!C123</f>
        <v>Paul</v>
      </c>
      <c r="D128" s="27"/>
      <c r="E128" s="26" t="str">
        <f>+'[1]RACE 5 INP'!D123</f>
        <v>Turville</v>
      </c>
      <c r="F128" s="27"/>
      <c r="G128" s="26" t="str">
        <f>+'[1]RACE 5 INP'!E123</f>
        <v>Kimberley</v>
      </c>
      <c r="H128" s="27"/>
      <c r="I128" s="26" t="str">
        <f>+'[1]RACE 5 INP'!F123</f>
        <v>VM70+</v>
      </c>
      <c r="J128" s="27"/>
      <c r="K128" s="25">
        <f>+'[1]RACE 5 INP'!G123</f>
        <v>1</v>
      </c>
      <c r="L128" s="27"/>
      <c r="M128" s="25" t="str">
        <f>+'[1]RACE 5 INP'!H123</f>
        <v/>
      </c>
      <c r="N128" s="27"/>
      <c r="O128" s="25">
        <f>+'[1]RACE 5 INP'!I123</f>
        <v>83</v>
      </c>
      <c r="P128" s="27"/>
      <c r="Q128" s="28">
        <f>+'[1]RACE 5 INP'!J123</f>
        <v>4.6030092592592588E-2</v>
      </c>
    </row>
    <row r="129" spans="1:17" ht="15.75" thickBot="1">
      <c r="A129" s="33"/>
      <c r="B129" s="34"/>
      <c r="C129" s="35"/>
      <c r="D129" s="36"/>
      <c r="E129" s="35"/>
      <c r="F129" s="36"/>
      <c r="G129" s="35"/>
      <c r="H129" s="36"/>
      <c r="I129" s="35"/>
      <c r="J129" s="36"/>
      <c r="K129" s="34"/>
      <c r="L129" s="36"/>
      <c r="M129" s="34"/>
      <c r="N129" s="36"/>
      <c r="O129" s="34"/>
      <c r="P129" s="36"/>
      <c r="Q129" s="37"/>
    </row>
    <row r="130" spans="1:17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2" spans="1:17">
      <c r="A132" t="s">
        <v>13</v>
      </c>
    </row>
    <row r="133" spans="1:17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</sheetData>
  <mergeCells count="1">
    <mergeCell ref="A133:Q134"/>
  </mergeCells>
  <pageMargins left="0.70866141732283472" right="0.70866141732283472" top="0.74803149606299213" bottom="0.74803149606299213" header="0.31496062992125984" footer="0.31496062992125984"/>
  <pageSetup paperSize="9" scale="95" fitToHeight="3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workbookViewId="0">
      <selection activeCell="C10" sqref="A10:C11"/>
    </sheetView>
  </sheetViews>
  <sheetFormatPr defaultRowHeight="15"/>
  <cols>
    <col min="1" max="1" width="21.42578125" customWidth="1"/>
    <col min="2" max="2" width="1.7109375" customWidth="1"/>
    <col min="3" max="3" width="7.28515625" customWidth="1"/>
    <col min="4" max="4" width="1.7109375" customWidth="1"/>
    <col min="5" max="5" width="8.28515625" customWidth="1"/>
    <col min="6" max="6" width="1.7109375" customWidth="1"/>
    <col min="7" max="7" width="20.140625" bestFit="1" customWidth="1"/>
    <col min="8" max="8" width="1.7109375" customWidth="1"/>
    <col min="10" max="10" width="1.7109375" customWidth="1"/>
    <col min="12" max="12" width="1.7109375" customWidth="1"/>
    <col min="13" max="13" width="20.140625" bestFit="1" customWidth="1"/>
    <col min="14" max="14" width="1.7109375" customWidth="1"/>
    <col min="16" max="16" width="1.7109375" customWidth="1"/>
    <col min="18" max="18" width="1.7109375" customWidth="1"/>
  </cols>
  <sheetData>
    <row r="1" spans="1:18" ht="20.25">
      <c r="A1" s="40" t="s">
        <v>14</v>
      </c>
      <c r="B1" s="41"/>
      <c r="C1" s="41"/>
      <c r="D1" s="41"/>
      <c r="E1" s="41"/>
      <c r="F1" s="41"/>
      <c r="G1" s="42"/>
      <c r="H1" s="42"/>
      <c r="I1" s="42"/>
      <c r="J1" s="43"/>
      <c r="K1" s="43"/>
      <c r="L1" s="43"/>
      <c r="M1" s="43"/>
      <c r="N1" s="43"/>
      <c r="O1" s="43"/>
      <c r="P1" s="43"/>
      <c r="Q1" s="3"/>
    </row>
    <row r="2" spans="1:18">
      <c r="A2" s="44"/>
      <c r="B2" s="44"/>
      <c r="C2" s="45"/>
      <c r="D2" s="46"/>
      <c r="E2" s="46"/>
      <c r="F2" s="46"/>
      <c r="G2" s="46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18" ht="18">
      <c r="A3" s="8" t="s">
        <v>1</v>
      </c>
      <c r="B3" s="47">
        <v>38410</v>
      </c>
      <c r="D3" s="48"/>
      <c r="E3" s="48"/>
      <c r="F3" s="44"/>
      <c r="G3" s="44"/>
      <c r="H3" s="44"/>
      <c r="I3" s="44"/>
      <c r="J3" s="44"/>
      <c r="K3" s="45"/>
      <c r="L3" s="44"/>
      <c r="M3" s="44"/>
      <c r="N3" s="44"/>
      <c r="O3" s="44"/>
    </row>
    <row r="4" spans="1:18" ht="18">
      <c r="A4" s="11" t="s">
        <v>2</v>
      </c>
    </row>
    <row r="6" spans="1:18">
      <c r="A6" s="13" t="s">
        <v>15</v>
      </c>
      <c r="B6" s="13"/>
      <c r="C6" s="13" t="s">
        <v>16</v>
      </c>
      <c r="D6" s="13"/>
      <c r="E6" s="13" t="s">
        <v>17</v>
      </c>
      <c r="F6" s="13"/>
      <c r="G6" s="13" t="s">
        <v>18</v>
      </c>
      <c r="H6" s="13"/>
      <c r="I6" s="13" t="s">
        <v>16</v>
      </c>
      <c r="J6" s="13"/>
      <c r="K6" s="13" t="s">
        <v>17</v>
      </c>
      <c r="L6" s="13"/>
      <c r="M6" s="13" t="s">
        <v>19</v>
      </c>
      <c r="N6" s="13"/>
      <c r="O6" s="49" t="s">
        <v>16</v>
      </c>
      <c r="P6" s="49"/>
      <c r="Q6" s="13" t="s">
        <v>17</v>
      </c>
    </row>
    <row r="7" spans="1:18">
      <c r="A7" t="s">
        <v>20</v>
      </c>
      <c r="C7">
        <v>11</v>
      </c>
      <c r="E7">
        <v>111</v>
      </c>
      <c r="G7" t="s">
        <v>20</v>
      </c>
      <c r="I7">
        <v>11</v>
      </c>
      <c r="K7">
        <v>153</v>
      </c>
      <c r="M7" t="s">
        <v>20</v>
      </c>
      <c r="O7">
        <v>22</v>
      </c>
      <c r="Q7">
        <f>111+153</f>
        <v>264</v>
      </c>
    </row>
    <row r="8" spans="1:18">
      <c r="A8" t="s">
        <v>21</v>
      </c>
      <c r="C8">
        <v>10</v>
      </c>
      <c r="E8">
        <v>126</v>
      </c>
      <c r="G8" t="s">
        <v>21</v>
      </c>
      <c r="I8">
        <v>10</v>
      </c>
      <c r="K8">
        <v>190</v>
      </c>
      <c r="L8" s="50"/>
      <c r="M8" t="s">
        <v>21</v>
      </c>
      <c r="O8">
        <v>20</v>
      </c>
      <c r="Q8">
        <f>126+190</f>
        <v>316</v>
      </c>
      <c r="R8" s="50"/>
    </row>
    <row r="9" spans="1:18">
      <c r="A9" t="s">
        <v>22</v>
      </c>
      <c r="C9">
        <v>9</v>
      </c>
      <c r="E9">
        <v>156</v>
      </c>
      <c r="G9" t="s">
        <v>23</v>
      </c>
      <c r="I9">
        <v>9</v>
      </c>
      <c r="J9" s="50"/>
      <c r="K9">
        <v>192</v>
      </c>
      <c r="L9" s="50"/>
      <c r="M9" t="s">
        <v>23</v>
      </c>
      <c r="O9">
        <v>17</v>
      </c>
      <c r="Q9">
        <f>208+192</f>
        <v>400</v>
      </c>
    </row>
    <row r="10" spans="1:18">
      <c r="A10" t="s">
        <v>23</v>
      </c>
      <c r="C10">
        <v>8</v>
      </c>
      <c r="E10">
        <v>208</v>
      </c>
      <c r="G10" t="s">
        <v>24</v>
      </c>
      <c r="I10">
        <v>8</v>
      </c>
      <c r="K10">
        <v>225</v>
      </c>
      <c r="M10" t="s">
        <v>22</v>
      </c>
      <c r="O10">
        <v>15.5</v>
      </c>
      <c r="Q10">
        <f>156+264</f>
        <v>420</v>
      </c>
      <c r="R10" s="50"/>
    </row>
    <row r="11" spans="1:18">
      <c r="A11" t="s">
        <v>24</v>
      </c>
      <c r="C11">
        <v>7</v>
      </c>
      <c r="E11">
        <v>260</v>
      </c>
      <c r="G11" t="s">
        <v>22</v>
      </c>
      <c r="I11">
        <v>6.5</v>
      </c>
      <c r="K11">
        <v>264</v>
      </c>
      <c r="M11" t="s">
        <v>24</v>
      </c>
      <c r="O11">
        <v>15</v>
      </c>
      <c r="Q11">
        <f>260+225</f>
        <v>485</v>
      </c>
    </row>
    <row r="12" spans="1:18">
      <c r="A12" t="s">
        <v>25</v>
      </c>
      <c r="C12">
        <v>6</v>
      </c>
      <c r="E12">
        <v>303</v>
      </c>
      <c r="G12" t="s">
        <v>26</v>
      </c>
      <c r="I12">
        <v>6.5</v>
      </c>
      <c r="K12">
        <v>264</v>
      </c>
      <c r="M12" t="s">
        <v>25</v>
      </c>
      <c r="O12">
        <v>9</v>
      </c>
      <c r="Q12">
        <f>303+331</f>
        <v>634</v>
      </c>
    </row>
    <row r="13" spans="1:18">
      <c r="A13" t="s">
        <v>27</v>
      </c>
      <c r="C13">
        <v>5</v>
      </c>
      <c r="E13">
        <v>352</v>
      </c>
      <c r="G13" t="s">
        <v>28</v>
      </c>
      <c r="I13">
        <v>5</v>
      </c>
      <c r="K13">
        <v>281</v>
      </c>
      <c r="M13" t="s">
        <v>27</v>
      </c>
      <c r="O13">
        <v>9</v>
      </c>
      <c r="Q13">
        <f>352+297</f>
        <v>649</v>
      </c>
    </row>
    <row r="14" spans="1:18">
      <c r="A14" t="s">
        <v>29</v>
      </c>
      <c r="C14">
        <v>4</v>
      </c>
      <c r="E14">
        <v>613</v>
      </c>
      <c r="G14" t="s">
        <v>27</v>
      </c>
      <c r="I14">
        <v>4</v>
      </c>
      <c r="J14" s="50"/>
      <c r="K14">
        <v>297</v>
      </c>
      <c r="M14" t="s">
        <v>26</v>
      </c>
      <c r="O14">
        <v>8.5</v>
      </c>
      <c r="Q14">
        <f>695+264</f>
        <v>959</v>
      </c>
    </row>
    <row r="15" spans="1:18">
      <c r="A15" t="s">
        <v>28</v>
      </c>
      <c r="C15">
        <v>3</v>
      </c>
      <c r="E15">
        <v>692</v>
      </c>
      <c r="G15" t="s">
        <v>25</v>
      </c>
      <c r="I15">
        <v>3</v>
      </c>
      <c r="K15">
        <v>331</v>
      </c>
      <c r="M15" t="s">
        <v>28</v>
      </c>
      <c r="O15">
        <v>8</v>
      </c>
      <c r="Q15">
        <f>692+281</f>
        <v>973</v>
      </c>
    </row>
    <row r="16" spans="1:18">
      <c r="A16" t="s">
        <v>26</v>
      </c>
      <c r="C16">
        <v>2</v>
      </c>
      <c r="E16">
        <v>695</v>
      </c>
      <c r="G16" t="s">
        <v>29</v>
      </c>
      <c r="I16">
        <v>2</v>
      </c>
      <c r="J16" s="50"/>
      <c r="K16">
        <v>350</v>
      </c>
      <c r="M16" t="s">
        <v>29</v>
      </c>
      <c r="O16">
        <v>6</v>
      </c>
      <c r="Q16">
        <f>613+350</f>
        <v>963</v>
      </c>
    </row>
    <row r="17" spans="1:17">
      <c r="A17" t="s">
        <v>30</v>
      </c>
      <c r="C17">
        <v>1</v>
      </c>
      <c r="E17">
        <v>861</v>
      </c>
      <c r="G17" t="s">
        <v>30</v>
      </c>
      <c r="I17">
        <v>1</v>
      </c>
      <c r="K17">
        <v>369</v>
      </c>
      <c r="M17" t="s">
        <v>30</v>
      </c>
      <c r="O17">
        <v>2</v>
      </c>
      <c r="Q17">
        <f>861+369</f>
        <v>1230</v>
      </c>
    </row>
    <row r="18" spans="1:17">
      <c r="C18">
        <f>SUM(C7:C17)</f>
        <v>66</v>
      </c>
      <c r="I18">
        <f>SUM(I7:I17)</f>
        <v>66</v>
      </c>
      <c r="O18">
        <f>SUM(O7:O17)</f>
        <v>132</v>
      </c>
    </row>
    <row r="19" spans="1:17">
      <c r="A19" s="13"/>
    </row>
    <row r="20" spans="1:17" ht="18">
      <c r="A20" s="8" t="s">
        <v>31</v>
      </c>
      <c r="B20" s="13"/>
      <c r="C20" s="13"/>
    </row>
    <row r="21" spans="1:17">
      <c r="D21" s="13"/>
      <c r="E21" s="51"/>
      <c r="F21" s="5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>
      <c r="A22" s="13" t="s">
        <v>15</v>
      </c>
      <c r="B22" s="13"/>
      <c r="C22" s="13" t="s">
        <v>16</v>
      </c>
      <c r="D22" s="13"/>
      <c r="E22" s="13" t="s">
        <v>17</v>
      </c>
      <c r="F22" s="13"/>
      <c r="G22" s="13" t="s">
        <v>18</v>
      </c>
      <c r="H22" s="13"/>
      <c r="I22" s="13" t="s">
        <v>16</v>
      </c>
      <c r="J22" s="13"/>
      <c r="K22" s="13" t="s">
        <v>17</v>
      </c>
      <c r="L22" s="13"/>
      <c r="M22" s="13" t="s">
        <v>19</v>
      </c>
      <c r="N22" s="13"/>
      <c r="O22" s="49" t="s">
        <v>16</v>
      </c>
      <c r="P22" s="49"/>
      <c r="Q22" s="13" t="s">
        <v>17</v>
      </c>
    </row>
    <row r="23" spans="1:17">
      <c r="A23" t="s">
        <v>20</v>
      </c>
      <c r="C23">
        <v>54</v>
      </c>
      <c r="E23">
        <f>382+111</f>
        <v>493</v>
      </c>
      <c r="G23" t="s">
        <v>20</v>
      </c>
      <c r="I23">
        <v>55</v>
      </c>
      <c r="K23">
        <f>751+153</f>
        <v>904</v>
      </c>
      <c r="M23" t="s">
        <v>20</v>
      </c>
      <c r="O23">
        <f>54+55</f>
        <v>109</v>
      </c>
      <c r="Q23">
        <f>493+904</f>
        <v>1397</v>
      </c>
    </row>
    <row r="24" spans="1:17">
      <c r="A24" t="s">
        <v>21</v>
      </c>
      <c r="C24">
        <v>50</v>
      </c>
      <c r="E24">
        <f>551+126</f>
        <v>677</v>
      </c>
      <c r="G24" t="s">
        <v>23</v>
      </c>
      <c r="I24">
        <v>47</v>
      </c>
      <c r="K24">
        <f>895+192</f>
        <v>1087</v>
      </c>
      <c r="M24" t="s">
        <v>21</v>
      </c>
      <c r="O24">
        <v>94</v>
      </c>
      <c r="Q24">
        <f>677+1237</f>
        <v>1914</v>
      </c>
    </row>
    <row r="25" spans="1:17">
      <c r="A25" t="s">
        <v>25</v>
      </c>
      <c r="C25">
        <v>41</v>
      </c>
      <c r="E25">
        <f>746+303</f>
        <v>1049</v>
      </c>
      <c r="G25" t="s">
        <v>21</v>
      </c>
      <c r="I25">
        <v>44</v>
      </c>
      <c r="K25">
        <f>1047+190</f>
        <v>1237</v>
      </c>
      <c r="M25" t="s">
        <v>23</v>
      </c>
      <c r="O25">
        <f>39+47</f>
        <v>86</v>
      </c>
      <c r="Q25">
        <f>1134+1087</f>
        <v>2221</v>
      </c>
    </row>
    <row r="26" spans="1:17">
      <c r="A26" t="s">
        <v>23</v>
      </c>
      <c r="C26">
        <v>39</v>
      </c>
      <c r="E26">
        <f>926+208</f>
        <v>1134</v>
      </c>
      <c r="G26" t="s">
        <v>24</v>
      </c>
      <c r="I26">
        <v>37</v>
      </c>
      <c r="K26">
        <f>1270+225</f>
        <v>1495</v>
      </c>
      <c r="L26" s="50"/>
      <c r="M26" t="s">
        <v>24</v>
      </c>
      <c r="O26">
        <v>72</v>
      </c>
      <c r="Q26">
        <f>1327+1495</f>
        <v>2822</v>
      </c>
    </row>
    <row r="27" spans="1:17">
      <c r="A27" t="s">
        <v>24</v>
      </c>
      <c r="C27">
        <v>35</v>
      </c>
      <c r="E27">
        <f>1067+260</f>
        <v>1327</v>
      </c>
      <c r="G27" t="s">
        <v>26</v>
      </c>
      <c r="I27">
        <v>36.5</v>
      </c>
      <c r="K27">
        <f>1218+264</f>
        <v>1482</v>
      </c>
      <c r="L27" s="50"/>
      <c r="M27" t="s">
        <v>25</v>
      </c>
      <c r="O27">
        <v>67</v>
      </c>
      <c r="Q27">
        <f>1049+1771</f>
        <v>2820</v>
      </c>
    </row>
    <row r="28" spans="1:17">
      <c r="A28" t="s">
        <v>22</v>
      </c>
      <c r="C28">
        <v>30</v>
      </c>
      <c r="E28">
        <f>1678+156</f>
        <v>1834</v>
      </c>
      <c r="G28" t="s">
        <v>28</v>
      </c>
      <c r="I28">
        <v>28</v>
      </c>
      <c r="K28">
        <f>1498+281</f>
        <v>1779</v>
      </c>
      <c r="M28" t="s">
        <v>26</v>
      </c>
      <c r="O28">
        <v>48.5</v>
      </c>
      <c r="Q28">
        <f>3944+1482</f>
        <v>5426</v>
      </c>
    </row>
    <row r="29" spans="1:17">
      <c r="A29" t="s">
        <v>27</v>
      </c>
      <c r="C29">
        <v>27</v>
      </c>
      <c r="E29">
        <f>1672+352</f>
        <v>2024</v>
      </c>
      <c r="G29" t="s">
        <v>25</v>
      </c>
      <c r="I29">
        <v>26</v>
      </c>
      <c r="K29">
        <f>1440+331</f>
        <v>1771</v>
      </c>
      <c r="M29" t="s">
        <v>22</v>
      </c>
      <c r="O29">
        <v>48</v>
      </c>
      <c r="Q29">
        <f>1834+2117</f>
        <v>3951</v>
      </c>
    </row>
    <row r="30" spans="1:17">
      <c r="A30" t="s">
        <v>29</v>
      </c>
      <c r="C30">
        <v>22</v>
      </c>
      <c r="E30">
        <f>1889+613</f>
        <v>2502</v>
      </c>
      <c r="G30" t="s">
        <v>27</v>
      </c>
      <c r="I30">
        <v>20.5</v>
      </c>
      <c r="K30">
        <f>1709+297</f>
        <v>2006</v>
      </c>
      <c r="M30" t="s">
        <v>27</v>
      </c>
      <c r="O30">
        <v>47.5</v>
      </c>
      <c r="Q30">
        <f>2024+2006</f>
        <v>4030</v>
      </c>
    </row>
    <row r="31" spans="1:17">
      <c r="A31" t="s">
        <v>28</v>
      </c>
      <c r="C31">
        <v>15</v>
      </c>
      <c r="E31">
        <f>2938+692</f>
        <v>3630</v>
      </c>
      <c r="G31" t="s">
        <v>22</v>
      </c>
      <c r="I31">
        <v>18</v>
      </c>
      <c r="K31">
        <f>1853+264</f>
        <v>2117</v>
      </c>
      <c r="M31" t="s">
        <v>28</v>
      </c>
      <c r="O31">
        <v>43</v>
      </c>
      <c r="Q31">
        <f>3630+1779</f>
        <v>5409</v>
      </c>
    </row>
    <row r="32" spans="1:17">
      <c r="A32" t="s">
        <v>26</v>
      </c>
      <c r="C32">
        <v>12</v>
      </c>
      <c r="E32">
        <f>3249+695</f>
        <v>3944</v>
      </c>
      <c r="G32" t="s">
        <v>29</v>
      </c>
      <c r="I32">
        <v>12.5</v>
      </c>
      <c r="K32">
        <f>1840+350</f>
        <v>2190</v>
      </c>
      <c r="M32" t="s">
        <v>29</v>
      </c>
      <c r="O32">
        <v>34.5</v>
      </c>
      <c r="Q32">
        <f>2502+2190</f>
        <v>4692</v>
      </c>
    </row>
    <row r="33" spans="1:17">
      <c r="A33" t="s">
        <v>30</v>
      </c>
      <c r="C33">
        <v>5</v>
      </c>
      <c r="E33">
        <f>4781+861</f>
        <v>5642</v>
      </c>
      <c r="G33" t="s">
        <v>30</v>
      </c>
      <c r="I33">
        <v>5.5</v>
      </c>
      <c r="K33">
        <f>2049+369</f>
        <v>2418</v>
      </c>
      <c r="M33" t="s">
        <v>30</v>
      </c>
      <c r="O33">
        <v>10.5</v>
      </c>
      <c r="Q33">
        <f>5642+2418</f>
        <v>8060</v>
      </c>
    </row>
    <row r="34" spans="1:17">
      <c r="A34" s="13"/>
      <c r="B34" s="13"/>
      <c r="C34">
        <f>SUM(C23:C33)</f>
        <v>330</v>
      </c>
      <c r="I34">
        <f>SUM(I23:I33)</f>
        <v>330</v>
      </c>
      <c r="O34">
        <f>SUM(O23:O33)</f>
        <v>660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2012-02-12T14:18:51Z</cp:lastPrinted>
  <dcterms:created xsi:type="dcterms:W3CDTF">2012-02-12T14:17:27Z</dcterms:created>
  <dcterms:modified xsi:type="dcterms:W3CDTF">2012-02-12T14:19:17Z</dcterms:modified>
</cp:coreProperties>
</file>