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40" windowHeight="4995" tabRatio="623" firstSheet="1" activeTab="2"/>
  </bookViews>
  <sheets>
    <sheet name="Notes" sheetId="1" r:id="rId1"/>
    <sheet name="Results Wm &amp; M65+" sheetId="2" r:id="rId2"/>
    <sheet name="Results Men 35 - 64" sheetId="3" r:id="rId3"/>
    <sheet name="." sheetId="4" r:id="rId4"/>
    <sheet name="Sheet1" sheetId="5" r:id="rId5"/>
  </sheets>
  <definedNames>
    <definedName name="_xlnm.Print_Area" localSheetId="3">'.'!$A$1:$E$25</definedName>
    <definedName name="_xlnm.Print_Area" localSheetId="2">'Results Men 35 - 64'!$A$1:$X$43</definedName>
    <definedName name="_xlnm.Print_Area" localSheetId="1">'Results Wm &amp; M65+'!$A$1:$P$42</definedName>
    <definedName name="_xlnm.Print_Titles" localSheetId="2">'Results Men 35 - 64'!$B:$E,'Results Men 35 - 64'!$1:$2</definedName>
    <definedName name="_xlnm.Print_Titles" localSheetId="1">'Results Wm &amp; M65+'!$B:$E,'Results Wm &amp; M65+'!$1:$2</definedName>
    <definedName name="Z_10AB476C_BA7D_4C7E_B7B0_6091783B8707_.wvu.PrintArea" localSheetId="3" hidden="1">'.'!$A$1:$E$25</definedName>
    <definedName name="Z_10AB476C_BA7D_4C7E_B7B0_6091783B8707_.wvu.PrintArea" localSheetId="2" hidden="1">'Results Men 35 - 64'!$B$1:$X$49</definedName>
    <definedName name="Z_10AB476C_BA7D_4C7E_B7B0_6091783B8707_.wvu.PrintArea" localSheetId="1" hidden="1">'Results Wm &amp; M65+'!$B$1:$P$37</definedName>
    <definedName name="Z_10AB476C_BA7D_4C7E_B7B0_6091783B8707_.wvu.PrintTitles" localSheetId="2" hidden="1">'Results Men 35 - 64'!$A:$E,'Results Men 35 - 64'!$1:$2</definedName>
    <definedName name="Z_10AB476C_BA7D_4C7E_B7B0_6091783B8707_.wvu.PrintTitles" localSheetId="1" hidden="1">'Results Wm &amp; M65+'!$B:$E,'Results Wm &amp; M65+'!$1:$2</definedName>
    <definedName name="Z_B1D14C06_2D21_442A_8FCB_731C3E1A73C9_.wvu.Cols" localSheetId="2" hidden="1">'Results Men 35 - 64'!$V:$V</definedName>
    <definedName name="Z_B1D14C06_2D21_442A_8FCB_731C3E1A73C9_.wvu.Cols" localSheetId="1" hidden="1">'Results Wm &amp; M65+'!$G:$G,'Results Wm &amp; M65+'!$J:$J,'Results Wm &amp; M65+'!$N:$N</definedName>
    <definedName name="Z_B1D14C06_2D21_442A_8FCB_731C3E1A73C9_.wvu.PrintArea" localSheetId="3" hidden="1">'.'!$A$1:$E$25</definedName>
    <definedName name="Z_B1D14C06_2D21_442A_8FCB_731C3E1A73C9_.wvu.PrintArea" localSheetId="2" hidden="1">'Results Men 35 - 64'!$A$1:$X$43</definedName>
    <definedName name="Z_B1D14C06_2D21_442A_8FCB_731C3E1A73C9_.wvu.PrintArea" localSheetId="1" hidden="1">'Results Wm &amp; M65+'!$A$1:$P$42</definedName>
    <definedName name="Z_B1D14C06_2D21_442A_8FCB_731C3E1A73C9_.wvu.PrintTitles" localSheetId="2" hidden="1">'Results Men 35 - 64'!$B:$E,'Results Men 35 - 64'!$1:$2</definedName>
    <definedName name="Z_B1D14C06_2D21_442A_8FCB_731C3E1A73C9_.wvu.PrintTitles" localSheetId="1" hidden="1">'Results Wm &amp; M65+'!$B:$E,'Results Wm &amp; M65+'!$1:$2</definedName>
    <definedName name="Z_BCC8A333_5EE8_4AE3_8380_CA6E7FCAD332_.wvu.Cols" localSheetId="2" hidden="1">'Results Men 35 - 64'!$V:$V</definedName>
    <definedName name="Z_BCC8A333_5EE8_4AE3_8380_CA6E7FCAD332_.wvu.Cols" localSheetId="1" hidden="1">'Results Wm &amp; M65+'!$G:$G,'Results Wm &amp; M65+'!$J:$J,'Results Wm &amp; M65+'!$N:$N</definedName>
    <definedName name="Z_BCC8A333_5EE8_4AE3_8380_CA6E7FCAD332_.wvu.PrintArea" localSheetId="3" hidden="1">'.'!$A$1:$E$25</definedName>
    <definedName name="Z_BCC8A333_5EE8_4AE3_8380_CA6E7FCAD332_.wvu.PrintArea" localSheetId="2" hidden="1">'Results Men 35 - 64'!$A$1:$X$43</definedName>
    <definedName name="Z_BCC8A333_5EE8_4AE3_8380_CA6E7FCAD332_.wvu.PrintArea" localSheetId="1" hidden="1">'Results Wm &amp; M65+'!$A$1:$P$42</definedName>
    <definedName name="Z_BCC8A333_5EE8_4AE3_8380_CA6E7FCAD332_.wvu.PrintTitles" localSheetId="2" hidden="1">'Results Men 35 - 64'!$B:$E,'Results Men 35 - 64'!$1:$2</definedName>
    <definedName name="Z_BCC8A333_5EE8_4AE3_8380_CA6E7FCAD332_.wvu.PrintTitles" localSheetId="1" hidden="1">'Results Wm &amp; M65+'!$B:$E,'Results Wm &amp; M65+'!$1:$2</definedName>
  </definedNames>
  <calcPr fullCalcOnLoad="1"/>
</workbook>
</file>

<file path=xl/sharedStrings.xml><?xml version="1.0" encoding="utf-8"?>
<sst xmlns="http://schemas.openxmlformats.org/spreadsheetml/2006/main" count="1413" uniqueCount="583">
  <si>
    <t>Team Name</t>
  </si>
  <si>
    <t>Leg 1</t>
  </si>
  <si>
    <t xml:space="preserve">Age </t>
  </si>
  <si>
    <t>No.</t>
  </si>
  <si>
    <t>Posn</t>
  </si>
  <si>
    <t>Time</t>
  </si>
  <si>
    <t>Indiv</t>
  </si>
  <si>
    <t>Mins</t>
  </si>
  <si>
    <t>Secs</t>
  </si>
  <si>
    <t>Leg 2 total</t>
  </si>
  <si>
    <t>Sum</t>
  </si>
  <si>
    <t>Leg 3 total</t>
  </si>
  <si>
    <t>Leg 4 total</t>
  </si>
  <si>
    <t>Leg 2 time</t>
  </si>
  <si>
    <t>Leg 3 time</t>
  </si>
  <si>
    <t>Leg 4 time</t>
  </si>
  <si>
    <t>Fill</t>
  </si>
  <si>
    <t>A/B</t>
  </si>
  <si>
    <t>Notes on calculations for 2011 results onwards</t>
  </si>
  <si>
    <t>Run results</t>
  </si>
  <si>
    <t>Walk results</t>
  </si>
  <si>
    <r>
      <t xml:space="preserve">Columns </t>
    </r>
    <r>
      <rPr>
        <b/>
        <sz val="8"/>
        <rFont val="Arial"/>
        <family val="2"/>
      </rPr>
      <t>AL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AP</t>
    </r>
    <r>
      <rPr>
        <sz val="8"/>
        <rFont val="Arial"/>
        <family val="2"/>
      </rPr>
      <t xml:space="preserve"> and </t>
    </r>
    <r>
      <rPr>
        <b/>
        <sz val="8"/>
        <rFont val="Arial"/>
        <family val="2"/>
      </rPr>
      <t>AT</t>
    </r>
    <r>
      <rPr>
        <sz val="8"/>
        <rFont val="Arial"/>
        <family val="2"/>
      </rPr>
      <t xml:space="preserve"> add a leading "0" when seconds are less than 10.</t>
    </r>
  </si>
  <si>
    <r>
      <t xml:space="preserve">Column </t>
    </r>
    <r>
      <rPr>
        <b/>
        <sz val="8"/>
        <rFont val="Arial"/>
        <family val="2"/>
      </rPr>
      <t>T</t>
    </r>
    <r>
      <rPr>
        <sz val="8"/>
        <rFont val="Arial"/>
        <family val="2"/>
      </rPr>
      <t xml:space="preserve"> adds a leading "0" when seconds are less than 10.</t>
    </r>
  </si>
  <si>
    <r>
      <t xml:space="preserve">Calculations of individual leg times are in columns: </t>
    </r>
    <r>
      <rPr>
        <b/>
        <sz val="10"/>
        <rFont val="Arial"/>
        <family val="2"/>
      </rPr>
      <t>J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N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Q</t>
    </r>
    <r>
      <rPr>
        <sz val="10"/>
        <rFont val="Arial"/>
        <family val="2"/>
      </rPr>
      <t>. Do not delete the contents of these columns.</t>
    </r>
  </si>
  <si>
    <r>
      <t xml:space="preserve">Actual race time is calculated in column 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>. Do not delete the contents of this column.</t>
    </r>
  </si>
  <si>
    <t>If they are deleted or a new row is added, copy the contents of the equivalent cells above or below (including the intermediate calculation cells).</t>
  </si>
  <si>
    <r>
      <t xml:space="preserve">Intermediate calculations are in columns </t>
    </r>
    <r>
      <rPr>
        <b/>
        <sz val="10"/>
        <rFont val="Arial"/>
        <family val="2"/>
      </rPr>
      <t>M</t>
    </r>
    <r>
      <rPr>
        <sz val="10"/>
        <rFont val="Arial"/>
        <family val="0"/>
      </rPr>
      <t xml:space="preserve"> through to </t>
    </r>
    <r>
      <rPr>
        <b/>
        <sz val="10"/>
        <rFont val="Arial"/>
        <family val="2"/>
      </rPr>
      <t>T</t>
    </r>
    <r>
      <rPr>
        <sz val="10"/>
        <rFont val="Arial"/>
        <family val="0"/>
      </rPr>
      <t>.</t>
    </r>
  </si>
  <si>
    <r>
      <t xml:space="preserve">Intermediate calculations are in columns </t>
    </r>
    <r>
      <rPr>
        <b/>
        <sz val="10"/>
        <rFont val="Arial"/>
        <family val="2"/>
      </rPr>
      <t>AA</t>
    </r>
    <r>
      <rPr>
        <sz val="10"/>
        <rFont val="Arial"/>
        <family val="0"/>
      </rPr>
      <t xml:space="preserve"> through to </t>
    </r>
    <r>
      <rPr>
        <b/>
        <sz val="10"/>
        <rFont val="Arial"/>
        <family val="2"/>
      </rPr>
      <t>AT</t>
    </r>
    <r>
      <rPr>
        <sz val="10"/>
        <rFont val="Arial"/>
        <family val="0"/>
      </rPr>
      <t>.</t>
    </r>
  </si>
  <si>
    <t>Leg 5 total</t>
  </si>
  <si>
    <t>Leg 5 time</t>
  </si>
  <si>
    <t>Leg 1 (A)</t>
  </si>
  <si>
    <t>Leg 2 (B)</t>
  </si>
  <si>
    <t>Leg 3 (C)</t>
  </si>
  <si>
    <t>Leg 4 (D)</t>
  </si>
  <si>
    <t>Leg 5  (E)</t>
  </si>
  <si>
    <t>RESULTS</t>
  </si>
  <si>
    <t>RACE 1</t>
  </si>
  <si>
    <t>W35 - 44  x 3</t>
  </si>
  <si>
    <t>1st TEAM</t>
  </si>
  <si>
    <t>2nd TEAM</t>
  </si>
  <si>
    <t>3rd TEAM</t>
  </si>
  <si>
    <t>W45 - 54  x 3</t>
  </si>
  <si>
    <t>W55 - 64  x 3</t>
  </si>
  <si>
    <t>W65 +      x 3</t>
  </si>
  <si>
    <t>M65 +      x 3</t>
  </si>
  <si>
    <t>RACE 2</t>
  </si>
  <si>
    <t>M35 - 44  x 5</t>
  </si>
  <si>
    <t>M45 - 54  x 5</t>
  </si>
  <si>
    <t>M55 - 64  x 4</t>
  </si>
  <si>
    <t>FASTEST LAP</t>
  </si>
  <si>
    <t>M55</t>
  </si>
  <si>
    <t>A</t>
  </si>
  <si>
    <t>Stan Owen</t>
  </si>
  <si>
    <t>M45</t>
  </si>
  <si>
    <t>B</t>
  </si>
  <si>
    <t>David Lockett</t>
  </si>
  <si>
    <t>Paul Birkett</t>
  </si>
  <si>
    <t>Graham Chesters</t>
  </si>
  <si>
    <t>Derek Crewe</t>
  </si>
  <si>
    <t>M35</t>
  </si>
  <si>
    <t>Sean Cordell</t>
  </si>
  <si>
    <t>James Kovacs</t>
  </si>
  <si>
    <t>Phil West</t>
  </si>
  <si>
    <t>Neville Webb</t>
  </si>
  <si>
    <t>Redhill RR</t>
  </si>
  <si>
    <t>Nigel Cobb</t>
  </si>
  <si>
    <t>Simon Nash</t>
  </si>
  <si>
    <t>W55</t>
  </si>
  <si>
    <t>Dot Fellows</t>
  </si>
  <si>
    <t>Charnwood AC</t>
  </si>
  <si>
    <t>W35</t>
  </si>
  <si>
    <t>Claire Smith</t>
  </si>
  <si>
    <t>W45</t>
  </si>
  <si>
    <t>Christine Anthony</t>
  </si>
  <si>
    <t>Celia Duncan</t>
  </si>
  <si>
    <t>Maureen McCarthy</t>
  </si>
  <si>
    <t>M65</t>
  </si>
  <si>
    <t>Dulwich Runners AC</t>
  </si>
  <si>
    <t>Halesowen A &amp; CC</t>
  </si>
  <si>
    <t>Birchfield Harriers</t>
  </si>
  <si>
    <t>Derby AC</t>
  </si>
  <si>
    <t>Heanor RC</t>
  </si>
  <si>
    <t>Bristol &amp; West AC</t>
  </si>
  <si>
    <t>Hastings Runners</t>
  </si>
  <si>
    <t>Leamington C &amp; AC</t>
  </si>
  <si>
    <t>Long Eaton RC</t>
  </si>
  <si>
    <t>West Suffolk AC</t>
  </si>
  <si>
    <t>Paul Allen</t>
  </si>
  <si>
    <t>John Exley</t>
  </si>
  <si>
    <t>Roy Treadwell</t>
  </si>
  <si>
    <t>Dave Parsons</t>
  </si>
  <si>
    <t>Phil Kimber</t>
  </si>
  <si>
    <t>Terry Hawley</t>
  </si>
  <si>
    <t>Mick Marsters</t>
  </si>
  <si>
    <t>Bob Tintinger</t>
  </si>
  <si>
    <t>Mick Cochrane</t>
  </si>
  <si>
    <t>Alison Aberdeen</t>
  </si>
  <si>
    <t>Helen Bloomer</t>
  </si>
  <si>
    <t>Laura Gale</t>
  </si>
  <si>
    <t>Jude Glynn</t>
  </si>
  <si>
    <t>Lesley Pymm</t>
  </si>
  <si>
    <t>Nicola Thompson</t>
  </si>
  <si>
    <t>Nicola Richmond</t>
  </si>
  <si>
    <t>Clare Elms</t>
  </si>
  <si>
    <t>Ola Balme</t>
  </si>
  <si>
    <t>Lisa Palmer</t>
  </si>
  <si>
    <t>Louise Insley</t>
  </si>
  <si>
    <t>Jill Burke</t>
  </si>
  <si>
    <t>Philippa James</t>
  </si>
  <si>
    <t>Sharon Burton</t>
  </si>
  <si>
    <t>Denise Wakefield</t>
  </si>
  <si>
    <t>Deborah Platts-Fowler</t>
  </si>
  <si>
    <t>Deborah Richards</t>
  </si>
  <si>
    <t>Clare Thompson</t>
  </si>
  <si>
    <t>Sue Atkinson</t>
  </si>
  <si>
    <t>Helen Pickford</t>
  </si>
  <si>
    <t>Kerry Marchant</t>
  </si>
  <si>
    <t>Kath Lamplough</t>
  </si>
  <si>
    <t>Donna Burgess</t>
  </si>
  <si>
    <t>Marion Peak</t>
  </si>
  <si>
    <t>Val Carter</t>
  </si>
  <si>
    <t>Viv McConnell</t>
  </si>
  <si>
    <t>Sarah Everitt</t>
  </si>
  <si>
    <t>Tracy Allan</t>
  </si>
  <si>
    <t>Helen Brown</t>
  </si>
  <si>
    <t>Riz Maslen</t>
  </si>
  <si>
    <t>Carol Blower</t>
  </si>
  <si>
    <t>Heather Aston</t>
  </si>
  <si>
    <t>June Johnson</t>
  </si>
  <si>
    <t>Sharon Orridge</t>
  </si>
  <si>
    <t>Susan Ward</t>
  </si>
  <si>
    <t>Catherine Benson</t>
  </si>
  <si>
    <t>Ros Tabor</t>
  </si>
  <si>
    <t>City of Hull AC</t>
  </si>
  <si>
    <t>Coventry Godiva H</t>
  </si>
  <si>
    <t>Mansfield H &amp; AC</t>
  </si>
  <si>
    <t>Royal Sutton Coldfield AC</t>
  </si>
  <si>
    <t>Leicester Coritanians</t>
  </si>
  <si>
    <t>Sparkhill Harriers</t>
  </si>
  <si>
    <t>Barnet &amp; District AC</t>
  </si>
  <si>
    <t>Oxford City AC</t>
  </si>
  <si>
    <t>Iwan Jones</t>
  </si>
  <si>
    <t>Jason Brotherhood</t>
  </si>
  <si>
    <t>Robert Villette</t>
  </si>
  <si>
    <t>Martin Slevin</t>
  </si>
  <si>
    <t>Marc Turner</t>
  </si>
  <si>
    <t>Robert Allen</t>
  </si>
  <si>
    <t>Ian Chant</t>
  </si>
  <si>
    <t>Timothy Baggs</t>
  </si>
  <si>
    <t>Mark Boardman</t>
  </si>
  <si>
    <t>Alan Maplethorpe</t>
  </si>
  <si>
    <t>Adrian Keen</t>
  </si>
  <si>
    <t>David Clough</t>
  </si>
  <si>
    <t>Shaun Burton</t>
  </si>
  <si>
    <t>Paul Butcher</t>
  </si>
  <si>
    <t>Phil Shaw</t>
  </si>
  <si>
    <t>Gary Morley</t>
  </si>
  <si>
    <t>Stephen Davies</t>
  </si>
  <si>
    <t>Julian Wood</t>
  </si>
  <si>
    <t>Ian Abbott</t>
  </si>
  <si>
    <t>Drew Donaldson</t>
  </si>
  <si>
    <t>Terry Eastwood</t>
  </si>
  <si>
    <t>Paul Terleski</t>
  </si>
  <si>
    <t>Frederic Tremblay</t>
  </si>
  <si>
    <t>Simon Corker</t>
  </si>
  <si>
    <t>John Dance</t>
  </si>
  <si>
    <t>Billy McCartney</t>
  </si>
  <si>
    <t>Joe Fowler</t>
  </si>
  <si>
    <t>Trevor Neville</t>
  </si>
  <si>
    <t>Kevin Bartholomew</t>
  </si>
  <si>
    <t>Gareth Irvine</t>
  </si>
  <si>
    <t>Chris Ireland</t>
  </si>
  <si>
    <t>Alex Robinson</t>
  </si>
  <si>
    <t>Jed Turner</t>
  </si>
  <si>
    <t>Gareth Briggs</t>
  </si>
  <si>
    <t>Jason Burgess</t>
  </si>
  <si>
    <t>Robin Hope</t>
  </si>
  <si>
    <t>Craig Jeffrey</t>
  </si>
  <si>
    <t>Mark Platts</t>
  </si>
  <si>
    <t>Paul Rogers</t>
  </si>
  <si>
    <t>Dean Hill</t>
  </si>
  <si>
    <t>Simon Cooper</t>
  </si>
  <si>
    <t>Aaron Keene</t>
  </si>
  <si>
    <t>Ray Stanier</t>
  </si>
  <si>
    <t>Bryan Mills</t>
  </si>
  <si>
    <t>Laurence Heathcock</t>
  </si>
  <si>
    <t>Lee Abrahams</t>
  </si>
  <si>
    <t>Keith Best</t>
  </si>
  <si>
    <t>Ian Gower</t>
  </si>
  <si>
    <t>Chris Booth</t>
  </si>
  <si>
    <t>Stuart Dunn</t>
  </si>
  <si>
    <t>Russell Parkin</t>
  </si>
  <si>
    <t>John Robertson</t>
  </si>
  <si>
    <t>Mick Smedley</t>
  </si>
  <si>
    <t>Simon Cotton</t>
  </si>
  <si>
    <t>Gareth Deacon</t>
  </si>
  <si>
    <t>Andy Hart</t>
  </si>
  <si>
    <t>Gordon Lee</t>
  </si>
  <si>
    <t>Dave Pearce</t>
  </si>
  <si>
    <t>Rob Sheen</t>
  </si>
  <si>
    <t>Chris Southam</t>
  </si>
  <si>
    <t>Robert Fox</t>
  </si>
  <si>
    <t>Edmond Murden</t>
  </si>
  <si>
    <t>David Boot</t>
  </si>
  <si>
    <t>Richard Wilkinson</t>
  </si>
  <si>
    <t>Ian Alexander-Barnes</t>
  </si>
  <si>
    <t>Gary Podmore</t>
  </si>
  <si>
    <t>Darren Riley</t>
  </si>
  <si>
    <t>Nick Stringer</t>
  </si>
  <si>
    <t>Patrick Finnegan</t>
  </si>
  <si>
    <t>Stuart Underwood</t>
  </si>
  <si>
    <t>John Goulding</t>
  </si>
  <si>
    <t>Mick Edwards</t>
  </si>
  <si>
    <t>Rob Mills</t>
  </si>
  <si>
    <t>Steve Dyer</t>
  </si>
  <si>
    <t>Keith Boxley</t>
  </si>
  <si>
    <t>Peter Dimbleby</t>
  </si>
  <si>
    <t>Michael Morley</t>
  </si>
  <si>
    <t>Simon McNamee</t>
  </si>
  <si>
    <t>Windel Simpson</t>
  </si>
  <si>
    <t>Dean Parker</t>
  </si>
  <si>
    <t>Paul Thompson</t>
  </si>
  <si>
    <t>Stuart Pearson</t>
  </si>
  <si>
    <t>Sean Rose</t>
  </si>
  <si>
    <t>Sam Chatwin</t>
  </si>
  <si>
    <t>Orlando Corea</t>
  </si>
  <si>
    <t>Rob Andrew</t>
  </si>
  <si>
    <t>Barrie Roberts</t>
  </si>
  <si>
    <t>Terry Doherty</t>
  </si>
  <si>
    <t>Oliver Kirkland</t>
  </si>
  <si>
    <t>Peter Ellis</t>
  </si>
  <si>
    <t>Desmond Michael</t>
  </si>
  <si>
    <t>David Wilcock</t>
  </si>
  <si>
    <t>Peter Lawton</t>
  </si>
  <si>
    <t>Brian Worthington</t>
  </si>
  <si>
    <t>Peter Mountain</t>
  </si>
  <si>
    <t>Gary Jennings</t>
  </si>
  <si>
    <t>Jonathan Goodland</t>
  </si>
  <si>
    <t>Steve Smythe</t>
  </si>
  <si>
    <t>Chris Luizou</t>
  </si>
  <si>
    <t>Alex Montgomery</t>
  </si>
  <si>
    <t>Graham Roberts</t>
  </si>
  <si>
    <t>David Potter</t>
  </si>
  <si>
    <t>Tony Foster</t>
  </si>
  <si>
    <t>Andrew Johnson</t>
  </si>
  <si>
    <t>Noel Butler</t>
  </si>
  <si>
    <t>Brian Green</t>
  </si>
  <si>
    <t>Phil Huxley</t>
  </si>
  <si>
    <t>Stewart Thorp</t>
  </si>
  <si>
    <t>Andy Wetherill</t>
  </si>
  <si>
    <t>John Kelley</t>
  </si>
  <si>
    <t>Barry Crowley</t>
  </si>
  <si>
    <t>John Walker</t>
  </si>
  <si>
    <t>Paul Light</t>
  </si>
  <si>
    <t>Dave Edge</t>
  </si>
  <si>
    <t>Alan Grice</t>
  </si>
  <si>
    <t>Mick Aston</t>
  </si>
  <si>
    <t>Salford Harriers A</t>
  </si>
  <si>
    <t>Bingley H &amp; AC</t>
  </si>
  <si>
    <t>Rotherham Harriers AC</t>
  </si>
  <si>
    <t>Sparkhill H</t>
  </si>
  <si>
    <t>Salford Harriers B</t>
  </si>
  <si>
    <t>Salford Harriers C</t>
  </si>
  <si>
    <t>C</t>
  </si>
  <si>
    <t>Wolverhampton &amp; Bilston AC</t>
  </si>
  <si>
    <t xml:space="preserve">Staffs Moorlands AC  </t>
  </si>
  <si>
    <t>Bournville Harriers A</t>
  </si>
  <si>
    <t>Bournville Harriers B</t>
  </si>
  <si>
    <t>East Cheshire H &amp; Tameside AC</t>
  </si>
  <si>
    <t>Sheffield RC  A</t>
  </si>
  <si>
    <t>Sheffield RC  B</t>
  </si>
  <si>
    <t>Clayton le Moors H</t>
  </si>
  <si>
    <t>Arena 80 AC</t>
  </si>
  <si>
    <t xml:space="preserve">Bournville Harriers </t>
  </si>
  <si>
    <t>Cannock &amp; Stafford AC</t>
  </si>
  <si>
    <t>Westbury H</t>
  </si>
  <si>
    <t>W65</t>
  </si>
  <si>
    <t>Wymondham AC</t>
  </si>
  <si>
    <t>Stan Curran</t>
  </si>
  <si>
    <t>Roland Bowness</t>
  </si>
  <si>
    <t>Vincent Murphy</t>
  </si>
  <si>
    <t>Dennis Moran</t>
  </si>
  <si>
    <t>Alan Norman</t>
  </si>
  <si>
    <t>Dickie Langton</t>
  </si>
  <si>
    <t>Peter Ellerton</t>
  </si>
  <si>
    <t>Fred Gibbs</t>
  </si>
  <si>
    <t>Les Haynes</t>
  </si>
  <si>
    <t>Mike Smith</t>
  </si>
  <si>
    <t>John Smithurst</t>
  </si>
  <si>
    <t>Phil Thackray</t>
  </si>
  <si>
    <t>Nicholas Bingham</t>
  </si>
  <si>
    <t>Liam O'Hare</t>
  </si>
  <si>
    <t>John Shirley</t>
  </si>
  <si>
    <t>Jerry Spencer</t>
  </si>
  <si>
    <t>Malcolm Palfreyman</t>
  </si>
  <si>
    <t>Martin Millicheap</t>
  </si>
  <si>
    <t>Robert Towell</t>
  </si>
  <si>
    <t>Sidney Sacks</t>
  </si>
  <si>
    <t>Tommy Daniels</t>
  </si>
  <si>
    <t>Frank Murray</t>
  </si>
  <si>
    <t>Wendy Rothenbaugh</t>
  </si>
  <si>
    <t>Lucy Cambridge</t>
  </si>
  <si>
    <t>Debbie Blakeman</t>
  </si>
  <si>
    <t>Sue Weatherburn</t>
  </si>
  <si>
    <t>Audrey Wilson</t>
  </si>
  <si>
    <t>Karon Jones</t>
  </si>
  <si>
    <t>Mary Ross</t>
  </si>
  <si>
    <t>Joanne Hackett</t>
  </si>
  <si>
    <t>Linda Howell</t>
  </si>
  <si>
    <t>Sarah Rock</t>
  </si>
  <si>
    <t>Suz West</t>
  </si>
  <si>
    <t>Emily Holden</t>
  </si>
  <si>
    <t>Emma Hopkins</t>
  </si>
  <si>
    <t>Linda Goulding</t>
  </si>
  <si>
    <t>Philomena Williamson</t>
  </si>
  <si>
    <t>Lesley Watson</t>
  </si>
  <si>
    <t>Emma Green</t>
  </si>
  <si>
    <t>Marisol Carrera</t>
  </si>
  <si>
    <t>Sue Becconsall</t>
  </si>
  <si>
    <t>Becky Weight</t>
  </si>
  <si>
    <t>Andrea Dennison</t>
  </si>
  <si>
    <t>Louisa Pritchard</t>
  </si>
  <si>
    <t>Clare Wyngard</t>
  </si>
  <si>
    <t>Andrea Pickup</t>
  </si>
  <si>
    <t>Sarah Harris</t>
  </si>
  <si>
    <t>Lindsay Smith</t>
  </si>
  <si>
    <t>Sarah Priestley</t>
  </si>
  <si>
    <t>Amanda Shaw</t>
  </si>
  <si>
    <t>Julie Bell</t>
  </si>
  <si>
    <t>Eva Williams</t>
  </si>
  <si>
    <t>Rachael Chadwick</t>
  </si>
  <si>
    <t>Elizabeth Hewitt</t>
  </si>
  <si>
    <t>Michelle Vaughan</t>
  </si>
  <si>
    <t>Melanie Kay</t>
  </si>
  <si>
    <t>Andrea Edwards</t>
  </si>
  <si>
    <t>Michaela Siu</t>
  </si>
  <si>
    <t>Susie Tawney</t>
  </si>
  <si>
    <t>Monica Williamson</t>
  </si>
  <si>
    <t>Anna Kelly</t>
  </si>
  <si>
    <t>Susan Allan</t>
  </si>
  <si>
    <t>Julia Rushton</t>
  </si>
  <si>
    <t>Barbara Savage</t>
  </si>
  <si>
    <t>Julie Briggs</t>
  </si>
  <si>
    <t>Caroline Wood</t>
  </si>
  <si>
    <t>Jenny Hughes</t>
  </si>
  <si>
    <t>Sue Brumwell</t>
  </si>
  <si>
    <t>Fiona Jamie</t>
  </si>
  <si>
    <t>Kim Brown</t>
  </si>
  <si>
    <t>Collette Greenhouse</t>
  </si>
  <si>
    <t>Sue Ward</t>
  </si>
  <si>
    <t>Cheryl Oakshott</t>
  </si>
  <si>
    <t>Fiona Robinson</t>
  </si>
  <si>
    <t>Stephanie Burchill</t>
  </si>
  <si>
    <t>Catherine Rowe</t>
  </si>
  <si>
    <t>Gillian Taylor</t>
  </si>
  <si>
    <t>Janice McWilliam</t>
  </si>
  <si>
    <t>Janet Dutton</t>
  </si>
  <si>
    <t>Jayne Allen</t>
  </si>
  <si>
    <t>Clare Jolliffe</t>
  </si>
  <si>
    <t>Jane Coleman</t>
  </si>
  <si>
    <t>Christine Burren</t>
  </si>
  <si>
    <t>Janine Ridgard</t>
  </si>
  <si>
    <t>Angela Oldham</t>
  </si>
  <si>
    <t>Emma MacQueen</t>
  </si>
  <si>
    <t>Jayne Mumford</t>
  </si>
  <si>
    <t>Eileen Williams</t>
  </si>
  <si>
    <t>Lisa Wells</t>
  </si>
  <si>
    <t>Chris Rollason</t>
  </si>
  <si>
    <t>Chris Kilkenny</t>
  </si>
  <si>
    <t>Irene Roche</t>
  </si>
  <si>
    <t>Jean Knightley</t>
  </si>
  <si>
    <t>Christine Leathley</t>
  </si>
  <si>
    <t>Patricia Gallagher</t>
  </si>
  <si>
    <t>Shirley Hume</t>
  </si>
  <si>
    <t>Eithne Noonan</t>
  </si>
  <si>
    <t>Kay Ridgwell</t>
  </si>
  <si>
    <t>Denise Winfield</t>
  </si>
  <si>
    <t>Susan Bellingham</t>
  </si>
  <si>
    <t>Maddy Collinge</t>
  </si>
  <si>
    <t>Sylvia  Huggett</t>
  </si>
  <si>
    <t>Sarah Marzaioli</t>
  </si>
  <si>
    <t>Jane Dicker</t>
  </si>
  <si>
    <t>Anne Martin</t>
  </si>
  <si>
    <t>Cindy Burgess</t>
  </si>
  <si>
    <t>Eva Osborne</t>
  </si>
  <si>
    <t>Staffs  Moorlands AC  B</t>
  </si>
  <si>
    <t xml:space="preserve">Birchfield Harriers </t>
  </si>
  <si>
    <t>Tipton Harriers  A</t>
  </si>
  <si>
    <t>Tipton Harriers  B</t>
  </si>
  <si>
    <t>Long Eaton RC  A</t>
  </si>
  <si>
    <t>Long Eaton RC  B</t>
  </si>
  <si>
    <t>Mansfield H &amp; AC A</t>
  </si>
  <si>
    <t>Mansfield H &amp; AC B</t>
  </si>
  <si>
    <t>Sheffield RC   A</t>
  </si>
  <si>
    <t>Sheffield RC   B</t>
  </si>
  <si>
    <t xml:space="preserve">Coventry Godiva H  </t>
  </si>
  <si>
    <t>Herne Hill H</t>
  </si>
  <si>
    <t>Dulwich Runners AC  A</t>
  </si>
  <si>
    <t>Leamington C &amp; AC  A</t>
  </si>
  <si>
    <t>Leamington C &amp; AC  B</t>
  </si>
  <si>
    <t>Rotherham AC</t>
  </si>
  <si>
    <t>Mark Couldwell</t>
  </si>
  <si>
    <t>Gaey Burnett</t>
  </si>
  <si>
    <t>Michael Kingsbury</t>
  </si>
  <si>
    <t>John Rees</t>
  </si>
  <si>
    <t>Jake Smith</t>
  </si>
  <si>
    <t>Nigel Scoggins</t>
  </si>
  <si>
    <t>James Douglas</t>
  </si>
  <si>
    <t>Martin Makin</t>
  </si>
  <si>
    <t>James Watkins</t>
  </si>
  <si>
    <t>Anthony Weatherson</t>
  </si>
  <si>
    <t>Paul Winfield</t>
  </si>
  <si>
    <t>Gary Mellors</t>
  </si>
  <si>
    <t>Paul Mercer</t>
  </si>
  <si>
    <t>Tim Robinson</t>
  </si>
  <si>
    <t>Staffs  Moorlands AC  A</t>
  </si>
  <si>
    <t>James Wood</t>
  </si>
  <si>
    <t>Greg Beech</t>
  </si>
  <si>
    <t>Darren Perry</t>
  </si>
  <si>
    <t>Anthony Jones</t>
  </si>
  <si>
    <t>Adam Brearly</t>
  </si>
  <si>
    <t>Martin Dearden</t>
  </si>
  <si>
    <t>Jonathan \cullen</t>
  </si>
  <si>
    <t>Steve Edmonds</t>
  </si>
  <si>
    <t>Jonathan Swain</t>
  </si>
  <si>
    <t>Connolly Meaghre</t>
  </si>
  <si>
    <t>Dave Hudson</t>
  </si>
  <si>
    <t>Rob Hughes</t>
  </si>
  <si>
    <t>Glyn Billington</t>
  </si>
  <si>
    <t>Steve Platts</t>
  </si>
  <si>
    <t>Mark Powell</t>
  </si>
  <si>
    <t>Andy Robinson</t>
  </si>
  <si>
    <t>Craig Sabin</t>
  </si>
  <si>
    <t>Richard Whitelegg</t>
  </si>
  <si>
    <t>John McKeon</t>
  </si>
  <si>
    <t>Paul Gorman</t>
  </si>
  <si>
    <t>Kevin Pearce</t>
  </si>
  <si>
    <t>Antony Stewart</t>
  </si>
  <si>
    <t>Andy Hall</t>
  </si>
  <si>
    <t>Sturat Pearson</t>
  </si>
  <si>
    <t>Richard Burman</t>
  </si>
  <si>
    <t>Nick Corker</t>
  </si>
  <si>
    <t>Russell Simpson</t>
  </si>
  <si>
    <t>Oliver Harradence</t>
  </si>
  <si>
    <t>Phillip Clamp</t>
  </si>
  <si>
    <t>Stuart Male</t>
  </si>
  <si>
    <t>Andy Henderson</t>
  </si>
  <si>
    <t>Andy Hendeerson</t>
  </si>
  <si>
    <t>Chris Somerfield</t>
  </si>
  <si>
    <t>Philip Abbott</t>
  </si>
  <si>
    <t>John Hay</t>
  </si>
  <si>
    <t>Robert Easter</t>
  </si>
  <si>
    <t>Alastdair MacSporran</t>
  </si>
  <si>
    <t>Mark johnson</t>
  </si>
  <si>
    <t>Steve Capewell</t>
  </si>
  <si>
    <t>David Blout</t>
  </si>
  <si>
    <t>Alan Smith</t>
  </si>
  <si>
    <t>Jonathan Hardy</t>
  </si>
  <si>
    <t>Gary Whyborn</t>
  </si>
  <si>
    <t>Nick Hazelwood</t>
  </si>
  <si>
    <t>Tom Kenderdine</t>
  </si>
  <si>
    <t>William Nock</t>
  </si>
  <si>
    <t>Alex Morgan</t>
  </si>
  <si>
    <t>Chris Clearly</t>
  </si>
  <si>
    <t>Andy Nock</t>
  </si>
  <si>
    <t>John Hill</t>
  </si>
  <si>
    <t>Alistair Grant</t>
  </si>
  <si>
    <t>David Crossley</t>
  </si>
  <si>
    <t>Robin Sen</t>
  </si>
  <si>
    <t>Rob Jones</t>
  </si>
  <si>
    <t>Scott Woodrup</t>
  </si>
  <si>
    <t>Scott Hazel</t>
  </si>
  <si>
    <t>Nigel Aldridge</t>
  </si>
  <si>
    <t>Simon Clarke</t>
  </si>
  <si>
    <t>Aaron Bodycote</t>
  </si>
  <si>
    <t>Joseph Mulenga</t>
  </si>
  <si>
    <t>Matt Clapp</t>
  </si>
  <si>
    <t>Andy Tarry</t>
  </si>
  <si>
    <t>Steve Gelderd</t>
  </si>
  <si>
    <t>Francesco Lari</t>
  </si>
  <si>
    <t>Stanley Pascoe</t>
  </si>
  <si>
    <t>Richard Wilson</t>
  </si>
  <si>
    <t>Adam Fozzard</t>
  </si>
  <si>
    <t>Richard Jamieson</t>
  </si>
  <si>
    <t>Ray McDonald</t>
  </si>
  <si>
    <t>Paul Shackleton</t>
  </si>
  <si>
    <t>Mark Aspinall</t>
  </si>
  <si>
    <t>Garry Wilkinson</t>
  </si>
  <si>
    <t>Paul Brannon</t>
  </si>
  <si>
    <t>Ian Greenwood</t>
  </si>
  <si>
    <t>John Roche</t>
  </si>
  <si>
    <t>Aisop Rodger</t>
  </si>
  <si>
    <t>Tudor  Robert</t>
  </si>
  <si>
    <t>Trevor Reynor</t>
  </si>
  <si>
    <t>Paul Simons</t>
  </si>
  <si>
    <t>Phil Leybourne</t>
  </si>
  <si>
    <t>David Adam</t>
  </si>
  <si>
    <t>Edmund Barrow</t>
  </si>
  <si>
    <t>Mike Boyle</t>
  </si>
  <si>
    <t>Tom Conlon</t>
  </si>
  <si>
    <t>Victor Maughn</t>
  </si>
  <si>
    <t>Graeme Moyse</t>
  </si>
  <si>
    <t>Keith Newton</t>
  </si>
  <si>
    <t>David Robinson</t>
  </si>
  <si>
    <t>Charles Lound</t>
  </si>
  <si>
    <t>Mark Foster</t>
  </si>
  <si>
    <t>Steve Davies</t>
  </si>
  <si>
    <t>Nick Brown</t>
  </si>
  <si>
    <t>David Beaver</t>
  </si>
  <si>
    <t>Andrew Murray</t>
  </si>
  <si>
    <t>Patrick Fitzgerald</t>
  </si>
  <si>
    <t>Andrew Dickinson</t>
  </si>
  <si>
    <t>Peter Reeves</t>
  </si>
  <si>
    <t>Andy Carroll</t>
  </si>
  <si>
    <t>Craig Hinks</t>
  </si>
  <si>
    <t>Steve Edmunds</t>
  </si>
  <si>
    <t>Stephen McCann</t>
  </si>
  <si>
    <t>Kevin Lomas</t>
  </si>
  <si>
    <t>Stephen Mellors</t>
  </si>
  <si>
    <t>Mark Whitmore</t>
  </si>
  <si>
    <t>James Morrison</t>
  </si>
  <si>
    <t>Stephen Coltman</t>
  </si>
  <si>
    <t>Nick Tawney</t>
  </si>
  <si>
    <t>Pete Taylor</t>
  </si>
  <si>
    <t>Andrew johnson</t>
  </si>
  <si>
    <t>Dave Blower</t>
  </si>
  <si>
    <t>Thomas Temple</t>
  </si>
  <si>
    <t>Gary Thomason</t>
  </si>
  <si>
    <t>Mike Wakefield</t>
  </si>
  <si>
    <t>Phil Quiebel</t>
  </si>
  <si>
    <t>Russell Derbyshire</t>
  </si>
  <si>
    <t>Stuart Darlington</t>
  </si>
  <si>
    <t>Richard Grant</t>
  </si>
  <si>
    <t>Trevor dixon</t>
  </si>
  <si>
    <t>Chris Sykes</t>
  </si>
  <si>
    <t>Yitzhak Ben Aroya</t>
  </si>
  <si>
    <t>Peter Neal</t>
  </si>
  <si>
    <t>Peter Shaw</t>
  </si>
  <si>
    <t>Kevin Thomas</t>
  </si>
  <si>
    <t>Keith Williams</t>
  </si>
  <si>
    <t>Steven Cotter</t>
  </si>
  <si>
    <t>David Bedwell</t>
  </si>
  <si>
    <t>Carron Downer</t>
  </si>
  <si>
    <t>David Gapper</t>
  </si>
  <si>
    <t>Jeremy Hogan</t>
  </si>
  <si>
    <t>Tahir Aktar</t>
  </si>
  <si>
    <t>Mark Arnold</t>
  </si>
  <si>
    <t>Peter Mensley</t>
  </si>
  <si>
    <t>Delia Karuana</t>
  </si>
  <si>
    <t>Mary Green</t>
  </si>
  <si>
    <t>Lucy Khan</t>
  </si>
  <si>
    <t>Deborah Richardson</t>
  </si>
  <si>
    <t>John Lloyd</t>
  </si>
  <si>
    <t>Billy Mc Cartnney</t>
  </si>
  <si>
    <t>Trevor Rayner</t>
  </si>
  <si>
    <t>Vin Murphy</t>
  </si>
  <si>
    <t>Roger Alsop</t>
  </si>
  <si>
    <t>Robert Tudor</t>
  </si>
  <si>
    <t>Tony Tuohy</t>
  </si>
  <si>
    <t>Chris Loizou</t>
  </si>
  <si>
    <t>Ebehard Prill</t>
  </si>
  <si>
    <t>Gary Burnett</t>
  </si>
  <si>
    <t>Mark Johnson</t>
  </si>
  <si>
    <t>Trevor Dixon</t>
  </si>
  <si>
    <t>Victor Maughan</t>
  </si>
  <si>
    <t>Irene Rocche</t>
  </si>
  <si>
    <t>Salford Harriers</t>
  </si>
  <si>
    <t>Michelle vaughan</t>
  </si>
  <si>
    <t>Julie Rushton</t>
  </si>
  <si>
    <t>Caroline wood</t>
  </si>
  <si>
    <t>Riz Maslan</t>
  </si>
  <si>
    <t>Helen brown</t>
  </si>
  <si>
    <t>Tracy Allen</t>
  </si>
  <si>
    <t>Michael Morely</t>
  </si>
  <si>
    <t>DNF</t>
  </si>
  <si>
    <t>Anthony Stewart</t>
  </si>
  <si>
    <t>Philip Clamp</t>
  </si>
  <si>
    <t>Alasdair MacSporran</t>
  </si>
  <si>
    <t>Gary Wilkinson</t>
  </si>
  <si>
    <t>Chris Lorou</t>
  </si>
  <si>
    <t>Dave Boot</t>
  </si>
  <si>
    <t>Andy Dickenson</t>
  </si>
  <si>
    <t>David Wicock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</si>
</sst>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"/>
  </numFmts>
  <fonts count="52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6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bgColor theme="2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2" fontId="2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66" fontId="0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6" fontId="1" fillId="0" borderId="0" xfId="0" applyNumberFormat="1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2" fontId="6" fillId="0" borderId="0" xfId="0" applyNumberFormat="1" applyFont="1" applyBorder="1" applyAlignment="1" applyProtection="1">
      <alignment horizontal="center"/>
      <protection/>
    </xf>
    <xf numFmtId="1" fontId="6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166" fontId="1" fillId="0" borderId="0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/>
    </xf>
    <xf numFmtId="1" fontId="0" fillId="0" borderId="10" xfId="0" applyNumberFormat="1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 horizontal="center"/>
    </xf>
    <xf numFmtId="2" fontId="3" fillId="0" borderId="0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2" fontId="3" fillId="0" borderId="11" xfId="0" applyNumberFormat="1" applyFont="1" applyBorder="1" applyAlignment="1" applyProtection="1">
      <alignment horizontal="center"/>
      <protection/>
    </xf>
    <xf numFmtId="0" fontId="33" fillId="0" borderId="0" xfId="56" applyFont="1" applyAlignment="1">
      <alignment horizontal="center"/>
      <protection/>
    </xf>
    <xf numFmtId="0" fontId="33" fillId="0" borderId="0" xfId="56" applyFont="1">
      <alignment/>
      <protection/>
    </xf>
    <xf numFmtId="0" fontId="0" fillId="0" borderId="0" xfId="56" applyFont="1">
      <alignment/>
      <protection/>
    </xf>
    <xf numFmtId="0" fontId="33" fillId="0" borderId="0" xfId="56" applyFont="1" applyFill="1">
      <alignment/>
      <protection/>
    </xf>
    <xf numFmtId="0" fontId="34" fillId="0" borderId="0" xfId="0" applyFont="1" applyAlignment="1">
      <alignment horizontal="center"/>
    </xf>
    <xf numFmtId="0" fontId="33" fillId="0" borderId="0" xfId="56" applyFont="1" applyFill="1" applyAlignment="1">
      <alignment horizontal="center"/>
      <protection/>
    </xf>
    <xf numFmtId="0" fontId="33" fillId="0" borderId="0" xfId="56" applyFont="1" applyFill="1" applyBorder="1">
      <alignment/>
      <protection/>
    </xf>
    <xf numFmtId="0" fontId="0" fillId="0" borderId="0" xfId="56" applyFont="1" applyFill="1">
      <alignment/>
      <protection/>
    </xf>
    <xf numFmtId="0" fontId="33" fillId="0" borderId="0" xfId="56" applyFont="1" applyAlignment="1">
      <alignment horizontal="center" vertical="center"/>
      <protection/>
    </xf>
    <xf numFmtId="0" fontId="33" fillId="0" borderId="0" xfId="56" applyFont="1" applyAlignment="1">
      <alignment vertical="center"/>
      <protection/>
    </xf>
    <xf numFmtId="0" fontId="0" fillId="0" borderId="0" xfId="56">
      <alignment/>
      <protection/>
    </xf>
    <xf numFmtId="0" fontId="33" fillId="0" borderId="10" xfId="56" applyFont="1" applyFill="1" applyBorder="1">
      <alignment/>
      <protection/>
    </xf>
    <xf numFmtId="0" fontId="0" fillId="0" borderId="0" xfId="56" applyFont="1" applyFill="1" applyAlignment="1">
      <alignment horizontal="center"/>
      <protection/>
    </xf>
    <xf numFmtId="0" fontId="33" fillId="0" borderId="10" xfId="56" applyFont="1" applyBorder="1">
      <alignment/>
      <protection/>
    </xf>
    <xf numFmtId="0" fontId="0" fillId="0" borderId="0" xfId="56" applyFont="1" applyAlignment="1">
      <alignment horizontal="center"/>
      <protection/>
    </xf>
    <xf numFmtId="0" fontId="14" fillId="0" borderId="0" xfId="56" applyFont="1" applyAlignment="1">
      <alignment horizontal="center"/>
      <protection/>
    </xf>
    <xf numFmtId="0" fontId="14" fillId="0" borderId="10" xfId="56" applyFont="1" applyBorder="1">
      <alignment/>
      <protection/>
    </xf>
    <xf numFmtId="0" fontId="14" fillId="0" borderId="0" xfId="56" applyFont="1" applyFill="1" applyAlignment="1">
      <alignment horizontal="center"/>
      <protection/>
    </xf>
    <xf numFmtId="0" fontId="14" fillId="0" borderId="0" xfId="56" applyFont="1">
      <alignment/>
      <protection/>
    </xf>
    <xf numFmtId="0" fontId="0" fillId="0" borderId="0" xfId="56" applyFont="1" applyBorder="1">
      <alignment/>
      <protection/>
    </xf>
    <xf numFmtId="0" fontId="0" fillId="0" borderId="0" xfId="56" applyFont="1" applyFill="1" applyBorder="1">
      <alignment/>
      <protection/>
    </xf>
    <xf numFmtId="0" fontId="0" fillId="0" borderId="0" xfId="56" applyBorder="1">
      <alignment/>
      <protection/>
    </xf>
    <xf numFmtId="0" fontId="14" fillId="0" borderId="0" xfId="56" applyFont="1" applyFill="1" applyBorder="1">
      <alignment/>
      <protection/>
    </xf>
    <xf numFmtId="0" fontId="0" fillId="0" borderId="10" xfId="56" applyBorder="1">
      <alignment/>
      <protection/>
    </xf>
    <xf numFmtId="0" fontId="0" fillId="0" borderId="10" xfId="56" applyFont="1" applyBorder="1">
      <alignment/>
      <protection/>
    </xf>
    <xf numFmtId="2" fontId="0" fillId="0" borderId="0" xfId="0" applyNumberFormat="1" applyFont="1" applyAlignment="1">
      <alignment horizontal="center"/>
    </xf>
    <xf numFmtId="2" fontId="3" fillId="0" borderId="12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>
      <alignment horizontal="center"/>
    </xf>
    <xf numFmtId="164" fontId="3" fillId="0" borderId="12" xfId="0" applyNumberFormat="1" applyFont="1" applyBorder="1" applyAlignment="1" applyProtection="1">
      <alignment horizontal="center"/>
      <protection/>
    </xf>
    <xf numFmtId="2" fontId="3" fillId="0" borderId="12" xfId="0" applyNumberFormat="1" applyFont="1" applyBorder="1" applyAlignment="1">
      <alignment horizontal="center"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3" fillId="0" borderId="0" xfId="56" applyFont="1" applyBorder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5.75">
      <c r="A1" s="18" t="s">
        <v>18</v>
      </c>
    </row>
    <row r="2" ht="12.75">
      <c r="A2" s="19" t="s">
        <v>19</v>
      </c>
    </row>
    <row r="3" ht="12.75">
      <c r="A3" t="s">
        <v>23</v>
      </c>
    </row>
    <row r="4" ht="12.75">
      <c r="A4" t="s">
        <v>25</v>
      </c>
    </row>
    <row r="5" ht="12.75">
      <c r="A5" s="21" t="s">
        <v>27</v>
      </c>
    </row>
    <row r="6" ht="12.75">
      <c r="A6" s="20" t="s">
        <v>21</v>
      </c>
    </row>
    <row r="9" ht="12.75">
      <c r="A9" s="19" t="s">
        <v>20</v>
      </c>
    </row>
    <row r="10" ht="12.75">
      <c r="A10" t="s">
        <v>24</v>
      </c>
    </row>
    <row r="11" ht="12.75">
      <c r="A11" t="s">
        <v>25</v>
      </c>
    </row>
    <row r="12" ht="12.75">
      <c r="A12" s="21" t="s">
        <v>26</v>
      </c>
    </row>
    <row r="13" ht="12.75">
      <c r="A13" s="20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46"/>
  <sheetViews>
    <sheetView view="pageBreakPreview" zoomScale="65" zoomScaleNormal="59" zoomScaleSheetLayoutView="65" zoomScalePageLayoutView="5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9" sqref="A9"/>
    </sheetView>
  </sheetViews>
  <sheetFormatPr defaultColWidth="9.140625" defaultRowHeight="12.75"/>
  <cols>
    <col min="1" max="1" width="6.28125" style="0" customWidth="1"/>
    <col min="2" max="2" width="7.28125" style="0" customWidth="1"/>
    <col min="3" max="3" width="30.140625" style="0" customWidth="1"/>
    <col min="4" max="4" width="7.421875" style="0" customWidth="1"/>
    <col min="5" max="5" width="6.140625" style="0" customWidth="1"/>
    <col min="6" max="6" width="19.7109375" style="0" customWidth="1"/>
    <col min="7" max="7" width="0.42578125" style="0" hidden="1" customWidth="1"/>
    <col min="8" max="8" width="9.28125" style="45" bestFit="1" customWidth="1"/>
    <col min="9" max="9" width="21.28125" style="32" customWidth="1"/>
    <col min="10" max="10" width="2.421875" style="0" hidden="1" customWidth="1"/>
    <col min="11" max="11" width="6.57421875" style="45" customWidth="1"/>
    <col min="12" max="12" width="9.28125" style="45" bestFit="1" customWidth="1"/>
    <col min="13" max="13" width="23.421875" style="32" customWidth="1"/>
    <col min="14" max="14" width="0.2890625" style="45" hidden="1" customWidth="1"/>
    <col min="15" max="15" width="9.140625" style="45" customWidth="1"/>
    <col min="16" max="16" width="9.28125" style="45" bestFit="1" customWidth="1"/>
    <col min="17" max="17" width="9.140625" style="32" customWidth="1"/>
    <col min="24" max="31" width="9.28125" style="0" bestFit="1" customWidth="1"/>
    <col min="32" max="32" width="9.421875" style="0" bestFit="1" customWidth="1"/>
    <col min="33" max="34" width="9.28125" style="0" bestFit="1" customWidth="1"/>
    <col min="36" max="36" width="9.7109375" style="0" bestFit="1" customWidth="1"/>
  </cols>
  <sheetData>
    <row r="1" spans="1:43" s="3" customFormat="1" ht="15.75">
      <c r="A1" s="3" t="s">
        <v>4</v>
      </c>
      <c r="B1" s="3" t="s">
        <v>3</v>
      </c>
      <c r="C1" s="22" t="s">
        <v>0</v>
      </c>
      <c r="D1" s="3" t="s">
        <v>2</v>
      </c>
      <c r="E1" s="3" t="s">
        <v>17</v>
      </c>
      <c r="F1" s="104" t="s">
        <v>30</v>
      </c>
      <c r="G1" s="104"/>
      <c r="H1" s="104"/>
      <c r="I1" s="104" t="s">
        <v>31</v>
      </c>
      <c r="J1" s="104"/>
      <c r="K1" s="104"/>
      <c r="L1" s="104"/>
      <c r="M1" s="104" t="s">
        <v>32</v>
      </c>
      <c r="N1" s="104"/>
      <c r="O1" s="104"/>
      <c r="Q1" s="38"/>
      <c r="X1" s="16" t="s">
        <v>1</v>
      </c>
      <c r="Y1" s="16"/>
      <c r="Z1" s="16" t="s">
        <v>9</v>
      </c>
      <c r="AA1" s="16"/>
      <c r="AB1" s="16" t="s">
        <v>11</v>
      </c>
      <c r="AC1" s="16"/>
      <c r="AD1" s="16" t="s">
        <v>12</v>
      </c>
      <c r="AE1" s="16"/>
      <c r="AF1" s="17" t="s">
        <v>13</v>
      </c>
      <c r="AG1" s="16"/>
      <c r="AH1" s="16"/>
      <c r="AI1" s="16"/>
      <c r="AJ1" s="17" t="s">
        <v>14</v>
      </c>
      <c r="AK1" s="16"/>
      <c r="AL1" s="16"/>
      <c r="AM1" s="16"/>
      <c r="AN1" s="17" t="s">
        <v>15</v>
      </c>
      <c r="AO1" s="16"/>
      <c r="AP1" s="16"/>
      <c r="AQ1" s="16"/>
    </row>
    <row r="2" spans="3:43" s="23" customFormat="1" ht="12.75">
      <c r="C2" s="24"/>
      <c r="G2" s="23" t="s">
        <v>4</v>
      </c>
      <c r="H2" s="23" t="s">
        <v>6</v>
      </c>
      <c r="I2" s="36"/>
      <c r="J2" s="23" t="s">
        <v>4</v>
      </c>
      <c r="K2" s="23" t="s">
        <v>6</v>
      </c>
      <c r="L2" s="23" t="s">
        <v>5</v>
      </c>
      <c r="M2" s="29"/>
      <c r="N2" s="23" t="s">
        <v>4</v>
      </c>
      <c r="O2" s="23" t="s">
        <v>6</v>
      </c>
      <c r="P2" s="23" t="s">
        <v>5</v>
      </c>
      <c r="Q2" s="29"/>
      <c r="X2" s="27" t="s">
        <v>7</v>
      </c>
      <c r="Y2" s="27" t="s">
        <v>8</v>
      </c>
      <c r="Z2" s="27" t="s">
        <v>7</v>
      </c>
      <c r="AA2" s="27" t="s">
        <v>8</v>
      </c>
      <c r="AB2" s="27" t="s">
        <v>7</v>
      </c>
      <c r="AC2" s="27" t="s">
        <v>8</v>
      </c>
      <c r="AD2" s="27" t="s">
        <v>7</v>
      </c>
      <c r="AE2" s="27" t="s">
        <v>8</v>
      </c>
      <c r="AF2" s="28" t="s">
        <v>10</v>
      </c>
      <c r="AG2" s="27" t="s">
        <v>7</v>
      </c>
      <c r="AH2" s="27" t="s">
        <v>8</v>
      </c>
      <c r="AI2" s="27" t="s">
        <v>16</v>
      </c>
      <c r="AJ2" s="28" t="s">
        <v>10</v>
      </c>
      <c r="AK2" s="27" t="s">
        <v>7</v>
      </c>
      <c r="AL2" s="27" t="s">
        <v>8</v>
      </c>
      <c r="AM2" s="27" t="s">
        <v>16</v>
      </c>
      <c r="AN2" s="28" t="s">
        <v>10</v>
      </c>
      <c r="AO2" s="27" t="s">
        <v>7</v>
      </c>
      <c r="AP2" s="27" t="s">
        <v>8</v>
      </c>
      <c r="AQ2" s="27" t="s">
        <v>16</v>
      </c>
    </row>
    <row r="3" spans="1:43" s="13" customFormat="1" ht="13.5" customHeight="1">
      <c r="A3" s="5">
        <v>1</v>
      </c>
      <c r="B3" s="68">
        <v>6504</v>
      </c>
      <c r="C3" s="69" t="s">
        <v>259</v>
      </c>
      <c r="D3" s="70" t="s">
        <v>76</v>
      </c>
      <c r="E3" s="70" t="s">
        <v>51</v>
      </c>
      <c r="F3" s="9" t="s">
        <v>93</v>
      </c>
      <c r="G3" s="1"/>
      <c r="H3" s="2">
        <v>12.43</v>
      </c>
      <c r="I3" s="33" t="s">
        <v>294</v>
      </c>
      <c r="J3" s="1"/>
      <c r="K3" s="2" t="str">
        <f aca="true" t="shared" si="0" ref="K3:K38">IF(ISBLANK(L3),"",AG3&amp;"."&amp;AI3&amp;AH3)</f>
        <v>13.17</v>
      </c>
      <c r="L3" s="2">
        <v>26</v>
      </c>
      <c r="M3" s="33" t="s">
        <v>94</v>
      </c>
      <c r="N3" s="1">
        <v>1</v>
      </c>
      <c r="O3" s="94" t="str">
        <f aca="true" t="shared" si="1" ref="O3:O38">IF(ISBLANK(P3),"",AK3&amp;"."&amp;AM3&amp;AL3)</f>
        <v>12.15</v>
      </c>
      <c r="P3" s="2">
        <v>38.15</v>
      </c>
      <c r="Q3" s="31"/>
      <c r="R3" s="8"/>
      <c r="S3" s="9"/>
      <c r="T3" s="9"/>
      <c r="U3" s="9"/>
      <c r="V3" s="9"/>
      <c r="W3" s="9"/>
      <c r="X3" s="1">
        <f aca="true" t="shared" si="2" ref="X3:X10">INT(H3)</f>
        <v>12</v>
      </c>
      <c r="Y3" s="1">
        <f aca="true" t="shared" si="3" ref="Y3:Y14">(H3-X3)*100</f>
        <v>42.99999999999997</v>
      </c>
      <c r="Z3" s="14">
        <f aca="true" t="shared" si="4" ref="Z3:Z10">INT(L3)</f>
        <v>26</v>
      </c>
      <c r="AA3" s="1">
        <f aca="true" t="shared" si="5" ref="AA3:AA14">(L3-Z3)*100</f>
        <v>0</v>
      </c>
      <c r="AB3" s="1">
        <f aca="true" t="shared" si="6" ref="AB3:AB10">INT(P3)</f>
        <v>38</v>
      </c>
      <c r="AC3" s="1">
        <f aca="true" t="shared" si="7" ref="AC3:AC14">(P3-AB3)*100</f>
        <v>14.999999999999858</v>
      </c>
      <c r="AD3" s="1" t="e">
        <f>INT(#REF!)</f>
        <v>#REF!</v>
      </c>
      <c r="AE3" s="1" t="e">
        <f>(#REF!-AD3)*100</f>
        <v>#REF!</v>
      </c>
      <c r="AF3" s="15">
        <f aca="true" t="shared" si="8" ref="AF3:AF10">((Z3*60+AA3)-(X3*60+Y3))/60</f>
        <v>13.283333333333333</v>
      </c>
      <c r="AG3" s="1">
        <f aca="true" t="shared" si="9" ref="AG3:AG10">ROUND(INT(AF3),0)</f>
        <v>13</v>
      </c>
      <c r="AH3" s="1">
        <f aca="true" t="shared" si="10" ref="AH3:AH10">ROUND((AF3-AG3)*60,0)</f>
        <v>17</v>
      </c>
      <c r="AI3" s="1">
        <f aca="true" t="shared" si="11" ref="AI3:AI10">IF(AH3&lt;10,"0","")</f>
      </c>
      <c r="AJ3" s="15">
        <f aca="true" t="shared" si="12" ref="AJ3:AJ10">((AB3*60+AC3)-(Z3*60+AA3))/60</f>
        <v>12.25</v>
      </c>
      <c r="AK3" s="1">
        <f aca="true" t="shared" si="13" ref="AK3:AK10">ROUND(INT(AJ3),0)</f>
        <v>12</v>
      </c>
      <c r="AL3" s="1">
        <f aca="true" t="shared" si="14" ref="AL3:AL10">ROUND((AJ3-AK3)*60,0)</f>
        <v>15</v>
      </c>
      <c r="AM3" s="1">
        <f aca="true" t="shared" si="15" ref="AM3:AM10">IF(AL3&lt;10,"0","")</f>
      </c>
      <c r="AN3" s="15" t="e">
        <f aca="true" t="shared" si="16" ref="AN3:AN10">((AD3*60+AE3)-(AB3*60+AC3))/60</f>
        <v>#REF!</v>
      </c>
      <c r="AO3" s="1" t="e">
        <f aca="true" t="shared" si="17" ref="AO3:AO10">ROUND(INT(AN3),0)</f>
        <v>#REF!</v>
      </c>
      <c r="AP3" s="1" t="e">
        <f aca="true" t="shared" si="18" ref="AP3:AP10">ROUND((AN3-AO3)*60,0)</f>
        <v>#REF!</v>
      </c>
      <c r="AQ3" s="1" t="e">
        <f aca="true" t="shared" si="19" ref="AQ3:AQ10">IF(AP3&lt;10,"0","")</f>
        <v>#REF!</v>
      </c>
    </row>
    <row r="4" spans="1:43" s="9" customFormat="1" ht="13.5" customHeight="1">
      <c r="A4" s="5">
        <v>2</v>
      </c>
      <c r="B4" s="68">
        <v>6501</v>
      </c>
      <c r="C4" s="69" t="s">
        <v>140</v>
      </c>
      <c r="D4" s="70" t="s">
        <v>76</v>
      </c>
      <c r="E4" s="70" t="s">
        <v>51</v>
      </c>
      <c r="F4" s="6" t="s">
        <v>88</v>
      </c>
      <c r="G4" s="1"/>
      <c r="H4" s="2">
        <v>13.28</v>
      </c>
      <c r="I4" s="35" t="s">
        <v>89</v>
      </c>
      <c r="J4" s="1"/>
      <c r="K4" s="2" t="str">
        <f t="shared" si="0"/>
        <v>13.09</v>
      </c>
      <c r="L4" s="2">
        <v>26.37</v>
      </c>
      <c r="M4" s="33" t="s">
        <v>90</v>
      </c>
      <c r="N4" s="1">
        <v>2</v>
      </c>
      <c r="O4" s="2" t="str">
        <f t="shared" si="1"/>
        <v>12.52</v>
      </c>
      <c r="P4" s="2">
        <v>39.29</v>
      </c>
      <c r="Q4" s="30"/>
      <c r="R4" s="8"/>
      <c r="X4" s="1">
        <f t="shared" si="2"/>
        <v>13</v>
      </c>
      <c r="Y4" s="1">
        <f t="shared" si="3"/>
        <v>27.999999999999936</v>
      </c>
      <c r="Z4" s="14">
        <f t="shared" si="4"/>
        <v>26</v>
      </c>
      <c r="AA4" s="1">
        <f t="shared" si="5"/>
        <v>37.0000000000001</v>
      </c>
      <c r="AB4" s="1">
        <f t="shared" si="6"/>
        <v>39</v>
      </c>
      <c r="AC4" s="1">
        <f t="shared" si="7"/>
        <v>28.999999999999915</v>
      </c>
      <c r="AD4" s="1" t="e">
        <f>INT(#REF!)</f>
        <v>#REF!</v>
      </c>
      <c r="AE4" s="1" t="e">
        <f>(#REF!-AD4)*100</f>
        <v>#REF!</v>
      </c>
      <c r="AF4" s="15">
        <f t="shared" si="8"/>
        <v>13.150000000000002</v>
      </c>
      <c r="AG4" s="1">
        <f t="shared" si="9"/>
        <v>13</v>
      </c>
      <c r="AH4" s="1">
        <f t="shared" si="10"/>
        <v>9</v>
      </c>
      <c r="AI4" s="1" t="str">
        <f t="shared" si="11"/>
        <v>0</v>
      </c>
      <c r="AJ4" s="15">
        <f t="shared" si="12"/>
        <v>12.866666666666667</v>
      </c>
      <c r="AK4" s="1">
        <f t="shared" si="13"/>
        <v>12</v>
      </c>
      <c r="AL4" s="1">
        <f t="shared" si="14"/>
        <v>52</v>
      </c>
      <c r="AM4" s="1">
        <f t="shared" si="15"/>
      </c>
      <c r="AN4" s="15" t="e">
        <f t="shared" si="16"/>
        <v>#REF!</v>
      </c>
      <c r="AO4" s="1" t="e">
        <f t="shared" si="17"/>
        <v>#REF!</v>
      </c>
      <c r="AP4" s="1" t="e">
        <f t="shared" si="18"/>
        <v>#REF!</v>
      </c>
      <c r="AQ4" s="1" t="e">
        <f t="shared" si="19"/>
        <v>#REF!</v>
      </c>
    </row>
    <row r="5" spans="1:43" s="9" customFormat="1" ht="13.5" customHeight="1">
      <c r="A5" s="5">
        <v>3</v>
      </c>
      <c r="B5" s="68">
        <v>6500</v>
      </c>
      <c r="C5" s="69" t="s">
        <v>257</v>
      </c>
      <c r="D5" s="70" t="s">
        <v>76</v>
      </c>
      <c r="E5" s="70" t="s">
        <v>51</v>
      </c>
      <c r="F5" s="6" t="s">
        <v>282</v>
      </c>
      <c r="G5" s="1"/>
      <c r="H5" s="2">
        <v>13.27</v>
      </c>
      <c r="I5" s="35" t="s">
        <v>279</v>
      </c>
      <c r="J5" s="1"/>
      <c r="K5" s="2" t="str">
        <f t="shared" si="0"/>
        <v>14.21</v>
      </c>
      <c r="L5" s="2">
        <v>27.48</v>
      </c>
      <c r="M5" s="33" t="s">
        <v>278</v>
      </c>
      <c r="N5" s="1">
        <v>3</v>
      </c>
      <c r="O5" s="2" t="str">
        <f t="shared" si="1"/>
        <v>13.29</v>
      </c>
      <c r="P5" s="2">
        <v>41.17</v>
      </c>
      <c r="Q5" s="31"/>
      <c r="X5" s="1">
        <f t="shared" si="2"/>
        <v>13</v>
      </c>
      <c r="Y5" s="1">
        <f t="shared" si="3"/>
        <v>26.999999999999957</v>
      </c>
      <c r="Z5" s="14">
        <f t="shared" si="4"/>
        <v>27</v>
      </c>
      <c r="AA5" s="1">
        <f t="shared" si="5"/>
        <v>48.00000000000004</v>
      </c>
      <c r="AB5" s="1">
        <f t="shared" si="6"/>
        <v>41</v>
      </c>
      <c r="AC5" s="1">
        <f t="shared" si="7"/>
        <v>17.00000000000017</v>
      </c>
      <c r="AD5" s="1" t="e">
        <f>INT(#REF!)</f>
        <v>#REF!</v>
      </c>
      <c r="AE5" s="1" t="e">
        <f>(#REF!-AD5)*100</f>
        <v>#REF!</v>
      </c>
      <c r="AF5" s="15">
        <f t="shared" si="8"/>
        <v>14.35</v>
      </c>
      <c r="AG5" s="1">
        <f t="shared" si="9"/>
        <v>14</v>
      </c>
      <c r="AH5" s="1">
        <f t="shared" si="10"/>
        <v>21</v>
      </c>
      <c r="AI5" s="1">
        <f t="shared" si="11"/>
      </c>
      <c r="AJ5" s="15">
        <f t="shared" si="12"/>
        <v>13.483333333333333</v>
      </c>
      <c r="AK5" s="1">
        <f t="shared" si="13"/>
        <v>13</v>
      </c>
      <c r="AL5" s="1">
        <f t="shared" si="14"/>
        <v>29</v>
      </c>
      <c r="AM5" s="1">
        <f t="shared" si="15"/>
      </c>
      <c r="AN5" s="15" t="e">
        <f t="shared" si="16"/>
        <v>#REF!</v>
      </c>
      <c r="AO5" s="1" t="e">
        <f t="shared" si="17"/>
        <v>#REF!</v>
      </c>
      <c r="AP5" s="1" t="e">
        <f t="shared" si="18"/>
        <v>#REF!</v>
      </c>
      <c r="AQ5" s="1" t="e">
        <f t="shared" si="19"/>
        <v>#REF!</v>
      </c>
    </row>
    <row r="6" spans="1:43" s="9" customFormat="1" ht="13.5" customHeight="1">
      <c r="A6" s="5">
        <v>4</v>
      </c>
      <c r="B6" s="72">
        <v>6506</v>
      </c>
      <c r="C6" s="71" t="s">
        <v>261</v>
      </c>
      <c r="D6" s="70" t="s">
        <v>76</v>
      </c>
      <c r="E6" s="70" t="s">
        <v>54</v>
      </c>
      <c r="F6" s="9" t="s">
        <v>281</v>
      </c>
      <c r="G6" s="1"/>
      <c r="H6" s="2">
        <v>15.41</v>
      </c>
      <c r="I6" s="33" t="s">
        <v>298</v>
      </c>
      <c r="J6" s="1"/>
      <c r="K6" s="2" t="str">
        <f t="shared" si="0"/>
        <v>15.11</v>
      </c>
      <c r="L6" s="2">
        <v>30.52</v>
      </c>
      <c r="M6" s="33" t="s">
        <v>297</v>
      </c>
      <c r="N6" s="1">
        <v>4</v>
      </c>
      <c r="O6" s="2" t="str">
        <f t="shared" si="1"/>
        <v>16.01</v>
      </c>
      <c r="P6" s="2">
        <v>46.53</v>
      </c>
      <c r="Q6" s="31"/>
      <c r="R6" s="8"/>
      <c r="X6" s="1">
        <f t="shared" si="2"/>
        <v>15</v>
      </c>
      <c r="Y6" s="1">
        <f t="shared" si="3"/>
        <v>41.000000000000014</v>
      </c>
      <c r="Z6" s="14">
        <f t="shared" si="4"/>
        <v>30</v>
      </c>
      <c r="AA6" s="1">
        <f t="shared" si="5"/>
        <v>51.99999999999996</v>
      </c>
      <c r="AB6" s="1">
        <f t="shared" si="6"/>
        <v>46</v>
      </c>
      <c r="AC6" s="1">
        <f t="shared" si="7"/>
        <v>53.000000000000114</v>
      </c>
      <c r="AD6" s="1" t="e">
        <f>INT(#REF!)</f>
        <v>#REF!</v>
      </c>
      <c r="AE6" s="1" t="e">
        <f>(#REF!-AD6)*100</f>
        <v>#REF!</v>
      </c>
      <c r="AF6" s="15">
        <f t="shared" si="8"/>
        <v>15.183333333333334</v>
      </c>
      <c r="AG6" s="1">
        <f t="shared" si="9"/>
        <v>15</v>
      </c>
      <c r="AH6" s="1">
        <f t="shared" si="10"/>
        <v>11</v>
      </c>
      <c r="AI6" s="1">
        <f t="shared" si="11"/>
      </c>
      <c r="AJ6" s="15">
        <f t="shared" si="12"/>
        <v>16.016666666666666</v>
      </c>
      <c r="AK6" s="1">
        <f t="shared" si="13"/>
        <v>16</v>
      </c>
      <c r="AL6" s="1">
        <f t="shared" si="14"/>
        <v>1</v>
      </c>
      <c r="AM6" s="1" t="str">
        <f t="shared" si="15"/>
        <v>0</v>
      </c>
      <c r="AN6" s="15" t="e">
        <f t="shared" si="16"/>
        <v>#REF!</v>
      </c>
      <c r="AO6" s="1" t="e">
        <f t="shared" si="17"/>
        <v>#REF!</v>
      </c>
      <c r="AP6" s="1" t="e">
        <f t="shared" si="18"/>
        <v>#REF!</v>
      </c>
      <c r="AQ6" s="1" t="e">
        <f t="shared" si="19"/>
        <v>#REF!</v>
      </c>
    </row>
    <row r="7" spans="1:43" s="9" customFormat="1" ht="13.5" customHeight="1">
      <c r="A7" s="5" t="s">
        <v>574</v>
      </c>
      <c r="B7" s="73">
        <v>6509</v>
      </c>
      <c r="C7" s="71" t="s">
        <v>262</v>
      </c>
      <c r="D7" s="70" t="s">
        <v>76</v>
      </c>
      <c r="E7" s="70" t="s">
        <v>263</v>
      </c>
      <c r="F7" s="9" t="s">
        <v>296</v>
      </c>
      <c r="G7" s="1"/>
      <c r="H7" s="2">
        <v>16.51</v>
      </c>
      <c r="I7" s="35"/>
      <c r="J7" s="1"/>
      <c r="K7" s="2">
        <f t="shared" si="0"/>
      </c>
      <c r="L7" s="2"/>
      <c r="M7" s="33"/>
      <c r="N7" s="1"/>
      <c r="O7" s="2">
        <f t="shared" si="1"/>
      </c>
      <c r="P7" s="2"/>
      <c r="Q7" s="31"/>
      <c r="R7" s="8"/>
      <c r="X7" s="1">
        <f t="shared" si="2"/>
        <v>16</v>
      </c>
      <c r="Y7" s="1">
        <f t="shared" si="3"/>
        <v>51.000000000000156</v>
      </c>
      <c r="Z7" s="14">
        <f t="shared" si="4"/>
        <v>0</v>
      </c>
      <c r="AA7" s="1">
        <f t="shared" si="5"/>
        <v>0</v>
      </c>
      <c r="AB7" s="1">
        <f t="shared" si="6"/>
        <v>0</v>
      </c>
      <c r="AC7" s="1">
        <f t="shared" si="7"/>
        <v>0</v>
      </c>
      <c r="AD7" s="1" t="e">
        <f>INT(#REF!)</f>
        <v>#REF!</v>
      </c>
      <c r="AE7" s="1" t="e">
        <f>(#REF!-AD7)*100</f>
        <v>#REF!</v>
      </c>
      <c r="AF7" s="15">
        <f t="shared" si="8"/>
        <v>-16.85</v>
      </c>
      <c r="AG7" s="1">
        <f t="shared" si="9"/>
        <v>-17</v>
      </c>
      <c r="AH7" s="1">
        <f t="shared" si="10"/>
        <v>9</v>
      </c>
      <c r="AI7" s="1" t="str">
        <f t="shared" si="11"/>
        <v>0</v>
      </c>
      <c r="AJ7" s="15">
        <f t="shared" si="12"/>
        <v>0</v>
      </c>
      <c r="AK7" s="1">
        <f t="shared" si="13"/>
        <v>0</v>
      </c>
      <c r="AL7" s="1">
        <f t="shared" si="14"/>
        <v>0</v>
      </c>
      <c r="AM7" s="1" t="str">
        <f t="shared" si="15"/>
        <v>0</v>
      </c>
      <c r="AN7" s="15" t="e">
        <f t="shared" si="16"/>
        <v>#REF!</v>
      </c>
      <c r="AO7" s="1" t="e">
        <f t="shared" si="17"/>
        <v>#REF!</v>
      </c>
      <c r="AP7" s="1" t="e">
        <f t="shared" si="18"/>
        <v>#REF!</v>
      </c>
      <c r="AQ7" s="1" t="e">
        <f t="shared" si="19"/>
        <v>#REF!</v>
      </c>
    </row>
    <row r="8" spans="1:43" s="9" customFormat="1" ht="13.5" customHeight="1">
      <c r="A8" s="5"/>
      <c r="F8" s="6"/>
      <c r="G8" s="1"/>
      <c r="H8" s="2"/>
      <c r="I8" s="35"/>
      <c r="J8" s="1"/>
      <c r="K8" s="2">
        <f t="shared" si="0"/>
      </c>
      <c r="L8" s="2"/>
      <c r="M8" s="33"/>
      <c r="N8" s="1"/>
      <c r="O8" s="2">
        <f t="shared" si="1"/>
      </c>
      <c r="P8" s="2"/>
      <c r="Q8" s="31"/>
      <c r="X8" s="1">
        <f t="shared" si="2"/>
        <v>0</v>
      </c>
      <c r="Y8" s="1">
        <f t="shared" si="3"/>
        <v>0</v>
      </c>
      <c r="Z8" s="14">
        <f t="shared" si="4"/>
        <v>0</v>
      </c>
      <c r="AA8" s="1">
        <f t="shared" si="5"/>
        <v>0</v>
      </c>
      <c r="AB8" s="1">
        <f t="shared" si="6"/>
        <v>0</v>
      </c>
      <c r="AC8" s="1">
        <f t="shared" si="7"/>
        <v>0</v>
      </c>
      <c r="AD8" s="1" t="e">
        <f>INT(#REF!)</f>
        <v>#REF!</v>
      </c>
      <c r="AE8" s="1" t="e">
        <f>(#REF!-AD8)*100</f>
        <v>#REF!</v>
      </c>
      <c r="AF8" s="15">
        <f t="shared" si="8"/>
        <v>0</v>
      </c>
      <c r="AG8" s="1">
        <f t="shared" si="9"/>
        <v>0</v>
      </c>
      <c r="AH8" s="1">
        <f t="shared" si="10"/>
        <v>0</v>
      </c>
      <c r="AI8" s="1" t="str">
        <f t="shared" si="11"/>
        <v>0</v>
      </c>
      <c r="AJ8" s="15">
        <f t="shared" si="12"/>
        <v>0</v>
      </c>
      <c r="AK8" s="1">
        <f t="shared" si="13"/>
        <v>0</v>
      </c>
      <c r="AL8" s="1">
        <f t="shared" si="14"/>
        <v>0</v>
      </c>
      <c r="AM8" s="1" t="str">
        <f t="shared" si="15"/>
        <v>0</v>
      </c>
      <c r="AN8" s="15" t="e">
        <f t="shared" si="16"/>
        <v>#REF!</v>
      </c>
      <c r="AO8" s="1" t="e">
        <f t="shared" si="17"/>
        <v>#REF!</v>
      </c>
      <c r="AP8" s="1" t="e">
        <f t="shared" si="18"/>
        <v>#REF!</v>
      </c>
      <c r="AQ8" s="1" t="e">
        <f t="shared" si="19"/>
        <v>#REF!</v>
      </c>
    </row>
    <row r="9" spans="1:43" s="9" customFormat="1" ht="13.5" customHeight="1">
      <c r="A9" s="45">
        <v>1</v>
      </c>
      <c r="B9" s="68">
        <v>3541</v>
      </c>
      <c r="C9" s="69" t="s">
        <v>77</v>
      </c>
      <c r="D9" s="70" t="s">
        <v>70</v>
      </c>
      <c r="E9" s="70" t="s">
        <v>51</v>
      </c>
      <c r="F9" t="s">
        <v>102</v>
      </c>
      <c r="G9"/>
      <c r="H9" s="52">
        <v>12.24</v>
      </c>
      <c r="I9" s="32" t="s">
        <v>104</v>
      </c>
      <c r="J9"/>
      <c r="K9" s="2" t="str">
        <f t="shared" si="0"/>
        <v>12.50</v>
      </c>
      <c r="L9" s="45">
        <v>25.14</v>
      </c>
      <c r="M9" s="32" t="s">
        <v>103</v>
      </c>
      <c r="N9" s="45">
        <v>1</v>
      </c>
      <c r="O9" s="2" t="str">
        <f t="shared" si="1"/>
        <v>11.39</v>
      </c>
      <c r="P9" s="45">
        <v>36.53</v>
      </c>
      <c r="Q9" s="31"/>
      <c r="R9" s="8"/>
      <c r="X9" s="1">
        <f t="shared" si="2"/>
        <v>12</v>
      </c>
      <c r="Y9" s="1">
        <f t="shared" si="3"/>
        <v>24.00000000000002</v>
      </c>
      <c r="Z9" s="14">
        <f t="shared" si="4"/>
        <v>25</v>
      </c>
      <c r="AA9" s="1">
        <f t="shared" si="5"/>
        <v>14.000000000000057</v>
      </c>
      <c r="AB9" s="1">
        <f t="shared" si="6"/>
        <v>36</v>
      </c>
      <c r="AC9" s="1">
        <f t="shared" si="7"/>
        <v>53.000000000000114</v>
      </c>
      <c r="AD9" s="1" t="e">
        <f>INT(#REF!)</f>
        <v>#REF!</v>
      </c>
      <c r="AE9" s="1" t="e">
        <f>(#REF!-AD9)*100</f>
        <v>#REF!</v>
      </c>
      <c r="AF9" s="15">
        <f t="shared" si="8"/>
        <v>12.833333333333334</v>
      </c>
      <c r="AG9" s="1">
        <f t="shared" si="9"/>
        <v>12</v>
      </c>
      <c r="AH9" s="1">
        <f t="shared" si="10"/>
        <v>50</v>
      </c>
      <c r="AI9" s="1">
        <f t="shared" si="11"/>
      </c>
      <c r="AJ9" s="15">
        <f t="shared" si="12"/>
        <v>11.65</v>
      </c>
      <c r="AK9" s="1">
        <f t="shared" si="13"/>
        <v>11</v>
      </c>
      <c r="AL9" s="1">
        <f t="shared" si="14"/>
        <v>39</v>
      </c>
      <c r="AM9" s="1">
        <f t="shared" si="15"/>
      </c>
      <c r="AN9" s="15" t="e">
        <f t="shared" si="16"/>
        <v>#REF!</v>
      </c>
      <c r="AO9" s="1" t="e">
        <f t="shared" si="17"/>
        <v>#REF!</v>
      </c>
      <c r="AP9" s="1" t="e">
        <f t="shared" si="18"/>
        <v>#REF!</v>
      </c>
      <c r="AQ9" s="1" t="e">
        <f t="shared" si="19"/>
        <v>#REF!</v>
      </c>
    </row>
    <row r="10" spans="1:43" ht="15.75" thickBot="1">
      <c r="A10" s="45">
        <v>2</v>
      </c>
      <c r="B10" s="68">
        <v>3546</v>
      </c>
      <c r="C10" s="69" t="s">
        <v>269</v>
      </c>
      <c r="D10" s="70" t="s">
        <v>70</v>
      </c>
      <c r="E10" s="70" t="s">
        <v>51</v>
      </c>
      <c r="F10" t="s">
        <v>113</v>
      </c>
      <c r="H10" s="52">
        <v>12.48</v>
      </c>
      <c r="I10" s="32" t="s">
        <v>114</v>
      </c>
      <c r="K10" s="2" t="str">
        <f t="shared" si="0"/>
        <v>12.29</v>
      </c>
      <c r="L10" s="45">
        <v>25.17</v>
      </c>
      <c r="M10" s="32" t="s">
        <v>111</v>
      </c>
      <c r="N10" s="45">
        <v>2</v>
      </c>
      <c r="O10" s="2" t="str">
        <f t="shared" si="1"/>
        <v>12.14</v>
      </c>
      <c r="P10" s="45">
        <v>37.31</v>
      </c>
      <c r="X10" s="1">
        <f t="shared" si="2"/>
        <v>12</v>
      </c>
      <c r="Y10" s="1">
        <f t="shared" si="3"/>
        <v>48.00000000000004</v>
      </c>
      <c r="Z10" s="14">
        <f t="shared" si="4"/>
        <v>25</v>
      </c>
      <c r="AA10" s="1">
        <f t="shared" si="5"/>
        <v>17.00000000000017</v>
      </c>
      <c r="AB10" s="1">
        <f t="shared" si="6"/>
        <v>37</v>
      </c>
      <c r="AC10" s="1">
        <f t="shared" si="7"/>
        <v>31.000000000000227</v>
      </c>
      <c r="AD10" s="1" t="e">
        <f>INT(#REF!)</f>
        <v>#REF!</v>
      </c>
      <c r="AE10" s="1" t="e">
        <f>(#REF!-AD10)*100</f>
        <v>#REF!</v>
      </c>
      <c r="AF10" s="15">
        <f t="shared" si="8"/>
        <v>12.483333333333338</v>
      </c>
      <c r="AG10" s="1">
        <f t="shared" si="9"/>
        <v>12</v>
      </c>
      <c r="AH10" s="1">
        <f t="shared" si="10"/>
        <v>29</v>
      </c>
      <c r="AI10" s="1">
        <f t="shared" si="11"/>
      </c>
      <c r="AJ10" s="15">
        <f t="shared" si="12"/>
        <v>12.233333333333329</v>
      </c>
      <c r="AK10" s="1">
        <f t="shared" si="13"/>
        <v>12</v>
      </c>
      <c r="AL10" s="1">
        <f t="shared" si="14"/>
        <v>14</v>
      </c>
      <c r="AM10" s="1">
        <f t="shared" si="15"/>
      </c>
      <c r="AN10" s="15" t="e">
        <f t="shared" si="16"/>
        <v>#REF!</v>
      </c>
      <c r="AO10" s="1" t="e">
        <f t="shared" si="17"/>
        <v>#REF!</v>
      </c>
      <c r="AP10" s="1" t="e">
        <f t="shared" si="18"/>
        <v>#REF!</v>
      </c>
      <c r="AQ10" s="1" t="e">
        <f t="shared" si="19"/>
        <v>#REF!</v>
      </c>
    </row>
    <row r="11" spans="1:44" ht="15.75" customHeight="1" thickBot="1">
      <c r="A11" s="1">
        <v>3</v>
      </c>
      <c r="B11" s="68">
        <v>3529</v>
      </c>
      <c r="C11" s="69" t="s">
        <v>81</v>
      </c>
      <c r="D11" s="70" t="s">
        <v>70</v>
      </c>
      <c r="E11" s="70" t="s">
        <v>51</v>
      </c>
      <c r="F11" s="6" t="s">
        <v>300</v>
      </c>
      <c r="G11" s="1"/>
      <c r="H11" s="2">
        <v>13.02</v>
      </c>
      <c r="I11" s="37" t="s">
        <v>107</v>
      </c>
      <c r="J11" s="1"/>
      <c r="K11" s="2" t="str">
        <f t="shared" si="0"/>
        <v>13.14</v>
      </c>
      <c r="L11" s="11">
        <v>26.16</v>
      </c>
      <c r="M11" s="34" t="s">
        <v>105</v>
      </c>
      <c r="N11" s="1">
        <v>3</v>
      </c>
      <c r="O11" s="67" t="str">
        <f t="shared" si="1"/>
        <v>11.24</v>
      </c>
      <c r="P11" s="11">
        <v>37.4</v>
      </c>
      <c r="X11" s="1">
        <f aca="true" t="shared" si="20" ref="X11:X30">INT(H11)</f>
        <v>13</v>
      </c>
      <c r="Y11" s="1">
        <f t="shared" si="3"/>
        <v>1.9999999999999574</v>
      </c>
      <c r="Z11" s="14">
        <f aca="true" t="shared" si="21" ref="Z11:Z30">INT(L11)</f>
        <v>26</v>
      </c>
      <c r="AA11" s="1">
        <f t="shared" si="5"/>
        <v>16.000000000000014</v>
      </c>
      <c r="AB11" s="1">
        <f aca="true" t="shared" si="22" ref="AB11:AB30">INT(P11)</f>
        <v>37</v>
      </c>
      <c r="AC11" s="1">
        <f t="shared" si="7"/>
        <v>39.99999999999986</v>
      </c>
      <c r="AD11" s="1" t="e">
        <f>INT(#REF!)</f>
        <v>#REF!</v>
      </c>
      <c r="AE11" s="1" t="e">
        <f>(#REF!-AD11)*100</f>
        <v>#REF!</v>
      </c>
      <c r="AF11" s="15">
        <f aca="true" t="shared" si="23" ref="AF11:AF30">((Z11*60+AA11)-(X11*60+Y11))/60</f>
        <v>13.233333333333333</v>
      </c>
      <c r="AG11" s="1">
        <f aca="true" t="shared" si="24" ref="AG11:AG63">ROUND(INT(AF11),0)</f>
        <v>13</v>
      </c>
      <c r="AH11" s="1">
        <f aca="true" t="shared" si="25" ref="AH11:AH30">ROUND((AF11-AG11)*60,0)</f>
        <v>14</v>
      </c>
      <c r="AI11" s="1">
        <f aca="true" t="shared" si="26" ref="AI11:AI63">IF(AH11&lt;10,"0","")</f>
      </c>
      <c r="AJ11" s="15">
        <f aca="true" t="shared" si="27" ref="AJ11:AJ30">((AB11*60+AC11)-(Z11*60+AA11))/60</f>
        <v>11.4</v>
      </c>
      <c r="AK11" s="1">
        <f aca="true" t="shared" si="28" ref="AK11:AK63">ROUND(INT(AJ11),0)</f>
        <v>11</v>
      </c>
      <c r="AL11" s="1">
        <f aca="true" t="shared" si="29" ref="AL11:AL30">ROUND((AJ11-AK11)*60,0)</f>
        <v>24</v>
      </c>
      <c r="AM11" s="1">
        <f aca="true" t="shared" si="30" ref="AM11:AM63">IF(AL11&lt;10,"0","")</f>
      </c>
      <c r="AN11" s="15" t="e">
        <f aca="true" t="shared" si="31" ref="AN11:AN30">((AD11*60+AE11)-(AB11*60+AC11))/60</f>
        <v>#REF!</v>
      </c>
      <c r="AO11" s="1" t="e">
        <f aca="true" t="shared" si="32" ref="AO11:AO63">ROUND(INT(AN11),0)</f>
        <v>#REF!</v>
      </c>
      <c r="AP11" s="1" t="e">
        <f aca="true" t="shared" si="33" ref="AP11:AP30">ROUND((AN11-AO11)*60,0)</f>
        <v>#REF!</v>
      </c>
      <c r="AQ11" s="1" t="e">
        <f aca="true" t="shared" si="34" ref="AQ11:AQ63">IF(AP11&lt;10,"0","")</f>
        <v>#REF!</v>
      </c>
      <c r="AR11" s="13"/>
    </row>
    <row r="12" spans="1:44" ht="15">
      <c r="A12" s="45">
        <v>4</v>
      </c>
      <c r="B12" s="68">
        <v>3544</v>
      </c>
      <c r="C12" s="69" t="s">
        <v>69</v>
      </c>
      <c r="D12" s="70" t="s">
        <v>70</v>
      </c>
      <c r="E12" s="70" t="s">
        <v>51</v>
      </c>
      <c r="F12" t="s">
        <v>71</v>
      </c>
      <c r="H12" s="52">
        <v>12.04</v>
      </c>
      <c r="I12" s="32" t="s">
        <v>331</v>
      </c>
      <c r="K12" s="2" t="str">
        <f t="shared" si="0"/>
        <v>13.54</v>
      </c>
      <c r="L12" s="45">
        <v>25.58</v>
      </c>
      <c r="M12" s="32" t="s">
        <v>101</v>
      </c>
      <c r="N12" s="45">
        <v>4</v>
      </c>
      <c r="O12" s="2" t="str">
        <f t="shared" si="1"/>
        <v>13.38</v>
      </c>
      <c r="P12" s="45">
        <v>39.36</v>
      </c>
      <c r="X12" s="1">
        <f t="shared" si="20"/>
        <v>12</v>
      </c>
      <c r="Y12" s="1">
        <f t="shared" si="3"/>
        <v>3.9999999999999147</v>
      </c>
      <c r="Z12" s="14">
        <f t="shared" si="21"/>
        <v>25</v>
      </c>
      <c r="AA12" s="1">
        <f t="shared" si="5"/>
        <v>57.99999999999983</v>
      </c>
      <c r="AB12" s="1">
        <f t="shared" si="22"/>
        <v>39</v>
      </c>
      <c r="AC12" s="1">
        <f t="shared" si="7"/>
        <v>35.99999999999994</v>
      </c>
      <c r="AD12" s="1" t="e">
        <f>INT(#REF!)</f>
        <v>#REF!</v>
      </c>
      <c r="AE12" s="1" t="e">
        <f>(#REF!-AD12)*100</f>
        <v>#REF!</v>
      </c>
      <c r="AF12" s="15">
        <f t="shared" si="23"/>
        <v>13.899999999999999</v>
      </c>
      <c r="AG12" s="1">
        <f t="shared" si="24"/>
        <v>13</v>
      </c>
      <c r="AH12" s="1">
        <f t="shared" si="25"/>
        <v>54</v>
      </c>
      <c r="AI12" s="1">
        <f t="shared" si="26"/>
      </c>
      <c r="AJ12" s="15">
        <f t="shared" si="27"/>
        <v>13.633333333333336</v>
      </c>
      <c r="AK12" s="1">
        <f t="shared" si="28"/>
        <v>13</v>
      </c>
      <c r="AL12" s="1">
        <f t="shared" si="29"/>
        <v>38</v>
      </c>
      <c r="AM12" s="1">
        <f t="shared" si="30"/>
      </c>
      <c r="AN12" s="15" t="e">
        <f t="shared" si="31"/>
        <v>#REF!</v>
      </c>
      <c r="AO12" s="1" t="e">
        <f t="shared" si="32"/>
        <v>#REF!</v>
      </c>
      <c r="AP12" s="1" t="e">
        <f t="shared" si="33"/>
        <v>#REF!</v>
      </c>
      <c r="AQ12" s="1" t="e">
        <f t="shared" si="34"/>
        <v>#REF!</v>
      </c>
      <c r="AR12" s="9"/>
    </row>
    <row r="13" spans="1:44" ht="15">
      <c r="A13" s="45">
        <v>5</v>
      </c>
      <c r="B13" s="68">
        <v>3530</v>
      </c>
      <c r="C13" s="69" t="s">
        <v>264</v>
      </c>
      <c r="D13" s="70" t="s">
        <v>70</v>
      </c>
      <c r="E13" s="70" t="s">
        <v>51</v>
      </c>
      <c r="F13" s="6" t="s">
        <v>301</v>
      </c>
      <c r="G13" s="1"/>
      <c r="H13" s="2">
        <v>13.24</v>
      </c>
      <c r="I13" s="32" t="s">
        <v>304</v>
      </c>
      <c r="K13" s="2" t="str">
        <f t="shared" si="0"/>
        <v>12.18</v>
      </c>
      <c r="L13" s="52">
        <v>25.42</v>
      </c>
      <c r="M13" s="32" t="s">
        <v>303</v>
      </c>
      <c r="N13" s="45">
        <v>5</v>
      </c>
      <c r="O13" s="2" t="str">
        <f t="shared" si="1"/>
        <v>14.03</v>
      </c>
      <c r="P13" s="45">
        <v>39.45</v>
      </c>
      <c r="X13" s="1">
        <f t="shared" si="20"/>
        <v>13</v>
      </c>
      <c r="Y13" s="1">
        <f t="shared" si="3"/>
        <v>24.00000000000002</v>
      </c>
      <c r="Z13" s="14">
        <f t="shared" si="21"/>
        <v>25</v>
      </c>
      <c r="AA13" s="1">
        <f t="shared" si="5"/>
        <v>42.00000000000017</v>
      </c>
      <c r="AB13" s="1">
        <f t="shared" si="22"/>
        <v>39</v>
      </c>
      <c r="AC13" s="1">
        <f t="shared" si="7"/>
        <v>45.000000000000284</v>
      </c>
      <c r="AD13" s="1" t="e">
        <f>INT(#REF!)</f>
        <v>#REF!</v>
      </c>
      <c r="AE13" s="1" t="e">
        <f>(#REF!-AD13)*100</f>
        <v>#REF!</v>
      </c>
      <c r="AF13" s="15">
        <f t="shared" si="23"/>
        <v>12.300000000000004</v>
      </c>
      <c r="AG13" s="1">
        <f t="shared" si="24"/>
        <v>12</v>
      </c>
      <c r="AH13" s="1">
        <f t="shared" si="25"/>
        <v>18</v>
      </c>
      <c r="AI13" s="1">
        <f t="shared" si="26"/>
      </c>
      <c r="AJ13" s="15">
        <f t="shared" si="27"/>
        <v>14.050000000000004</v>
      </c>
      <c r="AK13" s="1">
        <f t="shared" si="28"/>
        <v>14</v>
      </c>
      <c r="AL13" s="1">
        <f t="shared" si="29"/>
        <v>3</v>
      </c>
      <c r="AM13" s="1" t="str">
        <f t="shared" si="30"/>
        <v>0</v>
      </c>
      <c r="AN13" s="15" t="e">
        <f t="shared" si="31"/>
        <v>#REF!</v>
      </c>
      <c r="AO13" s="1" t="e">
        <f t="shared" si="32"/>
        <v>#REF!</v>
      </c>
      <c r="AP13" s="1" t="e">
        <f t="shared" si="33"/>
        <v>#REF!</v>
      </c>
      <c r="AQ13" s="1" t="e">
        <f t="shared" si="34"/>
        <v>#REF!</v>
      </c>
      <c r="AR13" s="9"/>
    </row>
    <row r="14" spans="1:44" ht="15">
      <c r="A14" s="1">
        <v>6</v>
      </c>
      <c r="B14" s="72">
        <v>3547</v>
      </c>
      <c r="C14" s="71" t="s">
        <v>270</v>
      </c>
      <c r="D14" s="70" t="s">
        <v>70</v>
      </c>
      <c r="E14" s="70" t="s">
        <v>54</v>
      </c>
      <c r="F14" t="s">
        <v>115</v>
      </c>
      <c r="H14" s="52">
        <v>12.49</v>
      </c>
      <c r="I14" s="32" t="s">
        <v>551</v>
      </c>
      <c r="K14" s="2" t="str">
        <f t="shared" si="0"/>
        <v>13.08</v>
      </c>
      <c r="L14" s="45">
        <v>25.57</v>
      </c>
      <c r="M14" s="32" t="s">
        <v>335</v>
      </c>
      <c r="N14" s="1">
        <v>6</v>
      </c>
      <c r="O14" s="2" t="str">
        <f t="shared" si="1"/>
        <v>14.12</v>
      </c>
      <c r="P14" s="45">
        <v>40.09</v>
      </c>
      <c r="X14" s="1">
        <f t="shared" si="20"/>
        <v>12</v>
      </c>
      <c r="Y14" s="1">
        <f t="shared" si="3"/>
        <v>49.00000000000002</v>
      </c>
      <c r="Z14" s="14">
        <f t="shared" si="21"/>
        <v>25</v>
      </c>
      <c r="AA14" s="1">
        <f t="shared" si="5"/>
        <v>57.00000000000003</v>
      </c>
      <c r="AB14" s="1">
        <f t="shared" si="22"/>
        <v>40</v>
      </c>
      <c r="AC14" s="1">
        <f t="shared" si="7"/>
        <v>9.000000000000341</v>
      </c>
      <c r="AD14" s="1" t="e">
        <f>INT(#REF!)</f>
        <v>#REF!</v>
      </c>
      <c r="AE14" s="1" t="e">
        <f>(#REF!-AD14)*100</f>
        <v>#REF!</v>
      </c>
      <c r="AF14" s="15">
        <f t="shared" si="23"/>
        <v>13.133333333333333</v>
      </c>
      <c r="AG14" s="1">
        <f t="shared" si="24"/>
        <v>13</v>
      </c>
      <c r="AH14" s="1">
        <f t="shared" si="25"/>
        <v>8</v>
      </c>
      <c r="AI14" s="1" t="str">
        <f t="shared" si="26"/>
        <v>0</v>
      </c>
      <c r="AJ14" s="15">
        <f t="shared" si="27"/>
        <v>14.200000000000008</v>
      </c>
      <c r="AK14" s="1">
        <f t="shared" si="28"/>
        <v>14</v>
      </c>
      <c r="AL14" s="1">
        <f t="shared" si="29"/>
        <v>12</v>
      </c>
      <c r="AM14" s="1">
        <f t="shared" si="30"/>
      </c>
      <c r="AN14" s="15" t="e">
        <f t="shared" si="31"/>
        <v>#REF!</v>
      </c>
      <c r="AO14" s="1" t="e">
        <f t="shared" si="32"/>
        <v>#REF!</v>
      </c>
      <c r="AP14" s="1" t="e">
        <f t="shared" si="33"/>
        <v>#REF!</v>
      </c>
      <c r="AQ14" s="1" t="e">
        <f t="shared" si="34"/>
        <v>#REF!</v>
      </c>
      <c r="AR14" s="9"/>
    </row>
    <row r="15" spans="1:44" ht="15">
      <c r="A15" s="45">
        <v>7</v>
      </c>
      <c r="B15" s="68">
        <v>3536</v>
      </c>
      <c r="C15" s="74" t="s">
        <v>266</v>
      </c>
      <c r="D15" s="70" t="s">
        <v>70</v>
      </c>
      <c r="E15" s="70" t="s">
        <v>51</v>
      </c>
      <c r="F15" s="44" t="s">
        <v>308</v>
      </c>
      <c r="H15" s="52">
        <v>12.54</v>
      </c>
      <c r="I15" s="32" t="s">
        <v>309</v>
      </c>
      <c r="K15" s="2" t="str">
        <f t="shared" si="0"/>
        <v>13.42</v>
      </c>
      <c r="L15" s="45">
        <v>26.36</v>
      </c>
      <c r="M15" s="32" t="s">
        <v>310</v>
      </c>
      <c r="N15" s="45">
        <v>7</v>
      </c>
      <c r="O15" s="2" t="str">
        <f t="shared" si="1"/>
        <v>14.23</v>
      </c>
      <c r="P15" s="45">
        <v>40.59</v>
      </c>
      <c r="X15" s="1">
        <f t="shared" si="20"/>
        <v>12</v>
      </c>
      <c r="Y15" s="1">
        <f aca="true" t="shared" si="35" ref="Y15:Y21">(H15-X15)*100</f>
        <v>53.999999999999915</v>
      </c>
      <c r="Z15" s="14">
        <f t="shared" si="21"/>
        <v>26</v>
      </c>
      <c r="AA15" s="1">
        <f aca="true" t="shared" si="36" ref="AA15:AA21">(L15-Z15)*100</f>
        <v>35.99999999999994</v>
      </c>
      <c r="AB15" s="1">
        <f t="shared" si="22"/>
        <v>40</v>
      </c>
      <c r="AC15" s="1">
        <f aca="true" t="shared" si="37" ref="AC15:AC21">(P15-AB15)*100</f>
        <v>59.00000000000034</v>
      </c>
      <c r="AD15" s="1" t="e">
        <f>INT(#REF!)</f>
        <v>#REF!</v>
      </c>
      <c r="AE15" s="1" t="e">
        <f>(#REF!-AD15)*100</f>
        <v>#REF!</v>
      </c>
      <c r="AF15" s="15">
        <f t="shared" si="23"/>
        <v>13.700000000000001</v>
      </c>
      <c r="AG15" s="1">
        <f t="shared" si="24"/>
        <v>13</v>
      </c>
      <c r="AH15" s="1">
        <f t="shared" si="25"/>
        <v>42</v>
      </c>
      <c r="AI15" s="1">
        <f t="shared" si="26"/>
      </c>
      <c r="AJ15" s="15">
        <f t="shared" si="27"/>
        <v>14.383333333333342</v>
      </c>
      <c r="AK15" s="1">
        <f t="shared" si="28"/>
        <v>14</v>
      </c>
      <c r="AL15" s="1">
        <f t="shared" si="29"/>
        <v>23</v>
      </c>
      <c r="AM15" s="1">
        <f t="shared" si="30"/>
      </c>
      <c r="AN15" s="15" t="e">
        <f t="shared" si="31"/>
        <v>#REF!</v>
      </c>
      <c r="AO15" s="1" t="e">
        <f t="shared" si="32"/>
        <v>#REF!</v>
      </c>
      <c r="AP15" s="1" t="e">
        <f t="shared" si="33"/>
        <v>#REF!</v>
      </c>
      <c r="AQ15" s="1" t="e">
        <f t="shared" si="34"/>
        <v>#REF!</v>
      </c>
      <c r="AR15" s="9"/>
    </row>
    <row r="16" spans="1:44" ht="15">
      <c r="A16" s="45">
        <v>8</v>
      </c>
      <c r="B16" s="68">
        <v>3542</v>
      </c>
      <c r="C16" s="69" t="s">
        <v>85</v>
      </c>
      <c r="D16" s="70" t="s">
        <v>70</v>
      </c>
      <c r="E16" s="70" t="s">
        <v>51</v>
      </c>
      <c r="F16" t="s">
        <v>325</v>
      </c>
      <c r="H16" s="52">
        <v>13.48</v>
      </c>
      <c r="I16" s="32" t="s">
        <v>326</v>
      </c>
      <c r="K16" s="2" t="str">
        <f t="shared" si="0"/>
        <v>14.49</v>
      </c>
      <c r="L16" s="45">
        <v>28.37</v>
      </c>
      <c r="M16" s="32" t="s">
        <v>129</v>
      </c>
      <c r="N16" s="45">
        <v>8</v>
      </c>
      <c r="O16" s="2" t="str">
        <f t="shared" si="1"/>
        <v>12.23</v>
      </c>
      <c r="P16" s="52">
        <v>41</v>
      </c>
      <c r="X16" s="1">
        <f t="shared" si="20"/>
        <v>13</v>
      </c>
      <c r="Y16" s="1">
        <f t="shared" si="35"/>
        <v>48.00000000000004</v>
      </c>
      <c r="Z16" s="14">
        <f t="shared" si="21"/>
        <v>28</v>
      </c>
      <c r="AA16" s="1">
        <f t="shared" si="36"/>
        <v>37.0000000000001</v>
      </c>
      <c r="AB16" s="1">
        <f t="shared" si="22"/>
        <v>41</v>
      </c>
      <c r="AC16" s="1">
        <f t="shared" si="37"/>
        <v>0</v>
      </c>
      <c r="AD16" s="1" t="e">
        <f>INT(#REF!)</f>
        <v>#REF!</v>
      </c>
      <c r="AE16" s="1" t="e">
        <f>(#REF!-AD16)*100</f>
        <v>#REF!</v>
      </c>
      <c r="AF16" s="15">
        <f t="shared" si="23"/>
        <v>14.816666666666666</v>
      </c>
      <c r="AG16" s="1">
        <f t="shared" si="24"/>
        <v>14</v>
      </c>
      <c r="AH16" s="1">
        <f t="shared" si="25"/>
        <v>49</v>
      </c>
      <c r="AI16" s="1">
        <f t="shared" si="26"/>
      </c>
      <c r="AJ16" s="15">
        <f t="shared" si="27"/>
        <v>12.383333333333333</v>
      </c>
      <c r="AK16" s="1">
        <f t="shared" si="28"/>
        <v>12</v>
      </c>
      <c r="AL16" s="1">
        <f t="shared" si="29"/>
        <v>23</v>
      </c>
      <c r="AM16" s="1">
        <f t="shared" si="30"/>
      </c>
      <c r="AN16" s="15" t="e">
        <f t="shared" si="31"/>
        <v>#REF!</v>
      </c>
      <c r="AO16" s="1" t="e">
        <f t="shared" si="32"/>
        <v>#REF!</v>
      </c>
      <c r="AP16" s="1" t="e">
        <f t="shared" si="33"/>
        <v>#REF!</v>
      </c>
      <c r="AQ16" s="1" t="e">
        <f t="shared" si="34"/>
        <v>#REF!</v>
      </c>
      <c r="AR16" s="9"/>
    </row>
    <row r="17" spans="1:44" ht="15">
      <c r="A17" s="1">
        <v>9</v>
      </c>
      <c r="B17" s="68">
        <v>3535</v>
      </c>
      <c r="C17" s="69" t="s">
        <v>265</v>
      </c>
      <c r="D17" s="70" t="s">
        <v>70</v>
      </c>
      <c r="E17" s="70" t="s">
        <v>51</v>
      </c>
      <c r="F17" t="s">
        <v>116</v>
      </c>
      <c r="H17" s="52">
        <v>12.09</v>
      </c>
      <c r="I17" s="32" t="s">
        <v>118</v>
      </c>
      <c r="K17" s="2" t="str">
        <f t="shared" si="0"/>
        <v>13.56</v>
      </c>
      <c r="L17" s="45">
        <v>26.05</v>
      </c>
      <c r="M17" s="32" t="s">
        <v>307</v>
      </c>
      <c r="N17" s="1">
        <v>9</v>
      </c>
      <c r="O17" s="2" t="str">
        <f t="shared" si="1"/>
        <v>15.15</v>
      </c>
      <c r="P17" s="52">
        <v>41.2</v>
      </c>
      <c r="X17" s="1">
        <f t="shared" si="20"/>
        <v>12</v>
      </c>
      <c r="Y17" s="1">
        <f t="shared" si="35"/>
        <v>8.999999999999986</v>
      </c>
      <c r="Z17" s="14">
        <f t="shared" si="21"/>
        <v>26</v>
      </c>
      <c r="AA17" s="1">
        <f t="shared" si="36"/>
        <v>5.000000000000071</v>
      </c>
      <c r="AB17" s="1">
        <f t="shared" si="22"/>
        <v>41</v>
      </c>
      <c r="AC17" s="1">
        <f t="shared" si="37"/>
        <v>20.000000000000284</v>
      </c>
      <c r="AD17" s="1" t="e">
        <f>INT(#REF!)</f>
        <v>#REF!</v>
      </c>
      <c r="AE17" s="1" t="e">
        <f>(#REF!-AD17)*100</f>
        <v>#REF!</v>
      </c>
      <c r="AF17" s="15">
        <f t="shared" si="23"/>
        <v>13.933333333333334</v>
      </c>
      <c r="AG17" s="1">
        <f t="shared" si="24"/>
        <v>13</v>
      </c>
      <c r="AH17" s="1">
        <f t="shared" si="25"/>
        <v>56</v>
      </c>
      <c r="AI17" s="1">
        <f t="shared" si="26"/>
      </c>
      <c r="AJ17" s="15">
        <f t="shared" si="27"/>
        <v>15.250000000000007</v>
      </c>
      <c r="AK17" s="1">
        <f t="shared" si="28"/>
        <v>15</v>
      </c>
      <c r="AL17" s="1">
        <f t="shared" si="29"/>
        <v>15</v>
      </c>
      <c r="AM17" s="1">
        <f t="shared" si="30"/>
      </c>
      <c r="AN17" s="15" t="e">
        <f t="shared" si="31"/>
        <v>#REF!</v>
      </c>
      <c r="AO17" s="1" t="e">
        <f t="shared" si="32"/>
        <v>#REF!</v>
      </c>
      <c r="AP17" s="1" t="e">
        <f t="shared" si="33"/>
        <v>#REF!</v>
      </c>
      <c r="AQ17" s="1" t="e">
        <f t="shared" si="34"/>
        <v>#REF!</v>
      </c>
      <c r="AR17" s="9"/>
    </row>
    <row r="18" spans="1:44" ht="15">
      <c r="A18" s="45">
        <v>10</v>
      </c>
      <c r="B18" s="72">
        <v>3537</v>
      </c>
      <c r="C18" s="74" t="s">
        <v>267</v>
      </c>
      <c r="D18" s="70" t="s">
        <v>70</v>
      </c>
      <c r="E18" s="70" t="s">
        <v>54</v>
      </c>
      <c r="F18" s="44" t="s">
        <v>98</v>
      </c>
      <c r="H18" s="52">
        <v>15.18</v>
      </c>
      <c r="I18" s="32" t="s">
        <v>311</v>
      </c>
      <c r="K18" s="2" t="str">
        <f t="shared" si="0"/>
        <v>14.23</v>
      </c>
      <c r="L18" s="52">
        <v>29.41</v>
      </c>
      <c r="M18" s="32" t="s">
        <v>312</v>
      </c>
      <c r="N18" s="45">
        <v>10</v>
      </c>
      <c r="O18" s="2" t="str">
        <f t="shared" si="1"/>
        <v>16.31</v>
      </c>
      <c r="P18" s="52">
        <v>46.12</v>
      </c>
      <c r="X18" s="1">
        <f t="shared" si="20"/>
        <v>15</v>
      </c>
      <c r="Y18" s="1">
        <f t="shared" si="35"/>
        <v>17.99999999999997</v>
      </c>
      <c r="Z18" s="14">
        <f t="shared" si="21"/>
        <v>29</v>
      </c>
      <c r="AA18" s="1">
        <f t="shared" si="36"/>
        <v>41.000000000000014</v>
      </c>
      <c r="AB18" s="1">
        <f t="shared" si="22"/>
        <v>46</v>
      </c>
      <c r="AC18" s="1">
        <f t="shared" si="37"/>
        <v>11.999999999999744</v>
      </c>
      <c r="AD18" s="1" t="e">
        <f>INT(#REF!)</f>
        <v>#REF!</v>
      </c>
      <c r="AE18" s="1" t="e">
        <f>(#REF!-AD18)*100</f>
        <v>#REF!</v>
      </c>
      <c r="AF18" s="15">
        <f t="shared" si="23"/>
        <v>14.383333333333333</v>
      </c>
      <c r="AG18" s="1">
        <f t="shared" si="24"/>
        <v>14</v>
      </c>
      <c r="AH18" s="1">
        <f t="shared" si="25"/>
        <v>23</v>
      </c>
      <c r="AI18" s="1">
        <f t="shared" si="26"/>
      </c>
      <c r="AJ18" s="15">
        <f t="shared" si="27"/>
        <v>16.51666666666666</v>
      </c>
      <c r="AK18" s="1">
        <f t="shared" si="28"/>
        <v>16</v>
      </c>
      <c r="AL18" s="1">
        <f t="shared" si="29"/>
        <v>31</v>
      </c>
      <c r="AM18" s="1">
        <f t="shared" si="30"/>
      </c>
      <c r="AN18" s="15" t="e">
        <f t="shared" si="31"/>
        <v>#REF!</v>
      </c>
      <c r="AO18" s="1" t="e">
        <f t="shared" si="32"/>
        <v>#REF!</v>
      </c>
      <c r="AP18" s="1" t="e">
        <f t="shared" si="33"/>
        <v>#REF!</v>
      </c>
      <c r="AQ18" s="1" t="e">
        <f t="shared" si="34"/>
        <v>#REF!</v>
      </c>
      <c r="AR18" s="9"/>
    </row>
    <row r="19" spans="1:44" ht="15">
      <c r="A19" s="45">
        <v>11</v>
      </c>
      <c r="B19" s="68">
        <v>3545</v>
      </c>
      <c r="C19" s="69" t="s">
        <v>268</v>
      </c>
      <c r="D19" s="70" t="s">
        <v>70</v>
      </c>
      <c r="E19" s="70" t="s">
        <v>51</v>
      </c>
      <c r="F19" t="s">
        <v>567</v>
      </c>
      <c r="H19" s="52">
        <v>14.12</v>
      </c>
      <c r="I19" s="32" t="s">
        <v>334</v>
      </c>
      <c r="K19" s="2" t="str">
        <f t="shared" si="0"/>
        <v>17.05</v>
      </c>
      <c r="L19" s="45">
        <v>31.17</v>
      </c>
      <c r="M19" s="32" t="s">
        <v>333</v>
      </c>
      <c r="N19" s="45">
        <v>11</v>
      </c>
      <c r="O19" s="2" t="str">
        <f t="shared" si="1"/>
        <v>15.01</v>
      </c>
      <c r="P19" s="45">
        <v>46.18</v>
      </c>
      <c r="X19" s="1">
        <f t="shared" si="20"/>
        <v>14</v>
      </c>
      <c r="Y19" s="1">
        <f t="shared" si="35"/>
        <v>11.999999999999922</v>
      </c>
      <c r="Z19" s="14">
        <f t="shared" si="21"/>
        <v>31</v>
      </c>
      <c r="AA19" s="1">
        <f t="shared" si="36"/>
        <v>17.00000000000017</v>
      </c>
      <c r="AB19" s="1">
        <f t="shared" si="22"/>
        <v>46</v>
      </c>
      <c r="AC19" s="1">
        <f t="shared" si="37"/>
        <v>17.99999999999997</v>
      </c>
      <c r="AD19" s="1" t="e">
        <f>INT(#REF!)</f>
        <v>#REF!</v>
      </c>
      <c r="AE19" s="1" t="e">
        <f>(#REF!-AD19)*100</f>
        <v>#REF!</v>
      </c>
      <c r="AF19" s="15">
        <f t="shared" si="23"/>
        <v>17.08333333333334</v>
      </c>
      <c r="AG19" s="1">
        <f t="shared" si="24"/>
        <v>17</v>
      </c>
      <c r="AH19" s="1">
        <f t="shared" si="25"/>
        <v>5</v>
      </c>
      <c r="AI19" s="1" t="str">
        <f t="shared" si="26"/>
        <v>0</v>
      </c>
      <c r="AJ19" s="15">
        <f t="shared" si="27"/>
        <v>15.016666666666662</v>
      </c>
      <c r="AK19" s="1">
        <f t="shared" si="28"/>
        <v>15</v>
      </c>
      <c r="AL19" s="1">
        <f t="shared" si="29"/>
        <v>1</v>
      </c>
      <c r="AM19" s="1" t="str">
        <f t="shared" si="30"/>
        <v>0</v>
      </c>
      <c r="AN19" s="15" t="e">
        <f t="shared" si="31"/>
        <v>#REF!</v>
      </c>
      <c r="AO19" s="1" t="e">
        <f t="shared" si="32"/>
        <v>#REF!</v>
      </c>
      <c r="AP19" s="1" t="e">
        <f t="shared" si="33"/>
        <v>#REF!</v>
      </c>
      <c r="AQ19" s="1" t="e">
        <f t="shared" si="34"/>
        <v>#REF!</v>
      </c>
      <c r="AR19" s="9"/>
    </row>
    <row r="20" spans="1:44" ht="15">
      <c r="A20" s="1">
        <v>12</v>
      </c>
      <c r="B20" s="68">
        <v>3531</v>
      </c>
      <c r="C20" s="69" t="s">
        <v>79</v>
      </c>
      <c r="D20" s="70" t="s">
        <v>70</v>
      </c>
      <c r="E20" s="70" t="s">
        <v>51</v>
      </c>
      <c r="F20" s="6" t="s">
        <v>96</v>
      </c>
      <c r="G20" s="1"/>
      <c r="H20" s="2">
        <v>16.12</v>
      </c>
      <c r="I20" s="32" t="s">
        <v>305</v>
      </c>
      <c r="K20" s="2" t="str">
        <f t="shared" si="0"/>
        <v>17.27</v>
      </c>
      <c r="L20" s="45">
        <v>33.39</v>
      </c>
      <c r="M20" s="32" t="s">
        <v>306</v>
      </c>
      <c r="N20" s="1">
        <v>12</v>
      </c>
      <c r="O20" s="2" t="str">
        <f t="shared" si="1"/>
        <v>16.11</v>
      </c>
      <c r="P20" s="52">
        <v>49.5</v>
      </c>
      <c r="X20" s="1">
        <f t="shared" si="20"/>
        <v>16</v>
      </c>
      <c r="Y20" s="1">
        <f t="shared" si="35"/>
        <v>12.0000000000001</v>
      </c>
      <c r="Z20" s="14">
        <f t="shared" si="21"/>
        <v>33</v>
      </c>
      <c r="AA20" s="1">
        <f t="shared" si="36"/>
        <v>39.00000000000006</v>
      </c>
      <c r="AB20" s="1">
        <f t="shared" si="22"/>
        <v>49</v>
      </c>
      <c r="AC20" s="1">
        <f t="shared" si="37"/>
        <v>50</v>
      </c>
      <c r="AD20" s="1" t="e">
        <f>INT(#REF!)</f>
        <v>#REF!</v>
      </c>
      <c r="AE20" s="1" t="e">
        <f>(#REF!-AD20)*100</f>
        <v>#REF!</v>
      </c>
      <c r="AF20" s="15">
        <f t="shared" si="23"/>
        <v>17.45</v>
      </c>
      <c r="AG20" s="1">
        <f t="shared" si="24"/>
        <v>17</v>
      </c>
      <c r="AH20" s="1">
        <f t="shared" si="25"/>
        <v>27</v>
      </c>
      <c r="AI20" s="1">
        <f t="shared" si="26"/>
      </c>
      <c r="AJ20" s="15">
        <f t="shared" si="27"/>
        <v>16.183333333333334</v>
      </c>
      <c r="AK20" s="1">
        <f t="shared" si="28"/>
        <v>16</v>
      </c>
      <c r="AL20" s="1">
        <f t="shared" si="29"/>
        <v>11</v>
      </c>
      <c r="AM20" s="1">
        <f t="shared" si="30"/>
      </c>
      <c r="AN20" s="15" t="e">
        <f t="shared" si="31"/>
        <v>#REF!</v>
      </c>
      <c r="AO20" s="1" t="e">
        <f t="shared" si="32"/>
        <v>#REF!</v>
      </c>
      <c r="AP20" s="1" t="e">
        <f t="shared" si="33"/>
        <v>#REF!</v>
      </c>
      <c r="AQ20" s="1" t="e">
        <f t="shared" si="34"/>
        <v>#REF!</v>
      </c>
      <c r="AR20" s="9"/>
    </row>
    <row r="21" spans="1:43" ht="15">
      <c r="A21" s="45">
        <v>13</v>
      </c>
      <c r="B21" s="68">
        <v>3543</v>
      </c>
      <c r="C21" s="69" t="s">
        <v>135</v>
      </c>
      <c r="D21" s="70" t="s">
        <v>70</v>
      </c>
      <c r="E21" s="75" t="s">
        <v>51</v>
      </c>
      <c r="F21" t="s">
        <v>327</v>
      </c>
      <c r="H21" s="52">
        <v>16.42</v>
      </c>
      <c r="I21" s="32" t="s">
        <v>328</v>
      </c>
      <c r="K21" s="2" t="str">
        <f t="shared" si="0"/>
        <v>19.08</v>
      </c>
      <c r="L21" s="52">
        <v>35.5</v>
      </c>
      <c r="M21" s="32" t="s">
        <v>329</v>
      </c>
      <c r="N21" s="45">
        <v>13</v>
      </c>
      <c r="O21" s="2" t="str">
        <f t="shared" si="1"/>
        <v>14.34</v>
      </c>
      <c r="P21" s="45">
        <v>50.24</v>
      </c>
      <c r="X21" s="1">
        <f t="shared" si="20"/>
        <v>16</v>
      </c>
      <c r="Y21" s="1">
        <f t="shared" si="35"/>
        <v>42.00000000000017</v>
      </c>
      <c r="Z21" s="14">
        <f t="shared" si="21"/>
        <v>35</v>
      </c>
      <c r="AA21" s="1">
        <f t="shared" si="36"/>
        <v>50</v>
      </c>
      <c r="AB21" s="1">
        <f t="shared" si="22"/>
        <v>50</v>
      </c>
      <c r="AC21" s="1">
        <f t="shared" si="37"/>
        <v>24.0000000000002</v>
      </c>
      <c r="AD21" s="1" t="e">
        <f>INT(#REF!)</f>
        <v>#REF!</v>
      </c>
      <c r="AE21" s="1" t="e">
        <f>(#REF!-AD21)*100</f>
        <v>#REF!</v>
      </c>
      <c r="AF21" s="15">
        <f t="shared" si="23"/>
        <v>19.13333333333333</v>
      </c>
      <c r="AG21" s="1">
        <f t="shared" si="24"/>
        <v>19</v>
      </c>
      <c r="AH21" s="1">
        <f t="shared" si="25"/>
        <v>8</v>
      </c>
      <c r="AI21" s="1" t="str">
        <f t="shared" si="26"/>
        <v>0</v>
      </c>
      <c r="AJ21" s="15">
        <f t="shared" si="27"/>
        <v>14.566666666666666</v>
      </c>
      <c r="AK21" s="1">
        <f t="shared" si="28"/>
        <v>14</v>
      </c>
      <c r="AL21" s="1">
        <f t="shared" si="29"/>
        <v>34</v>
      </c>
      <c r="AM21" s="1">
        <f t="shared" si="30"/>
      </c>
      <c r="AN21" s="15" t="e">
        <f t="shared" si="31"/>
        <v>#REF!</v>
      </c>
      <c r="AO21" s="1" t="e">
        <f t="shared" si="32"/>
        <v>#REF!</v>
      </c>
      <c r="AP21" s="1" t="e">
        <f t="shared" si="33"/>
        <v>#REF!</v>
      </c>
      <c r="AQ21" s="1" t="e">
        <f t="shared" si="34"/>
        <v>#REF!</v>
      </c>
    </row>
    <row r="22" spans="1:44" ht="12.75" customHeight="1">
      <c r="A22" s="45">
        <v>14</v>
      </c>
      <c r="B22" s="68">
        <v>3548</v>
      </c>
      <c r="C22" s="69" t="s">
        <v>84</v>
      </c>
      <c r="D22" s="70" t="s">
        <v>70</v>
      </c>
      <c r="E22" s="75" t="s">
        <v>51</v>
      </c>
      <c r="F22" t="s">
        <v>126</v>
      </c>
      <c r="H22" s="52">
        <v>15.26</v>
      </c>
      <c r="I22" s="32" t="s">
        <v>548</v>
      </c>
      <c r="K22" s="2" t="str">
        <f t="shared" si="0"/>
        <v>17.12</v>
      </c>
      <c r="L22" s="52">
        <v>32.38</v>
      </c>
      <c r="M22" s="32" t="s">
        <v>127</v>
      </c>
      <c r="N22" s="45">
        <v>14</v>
      </c>
      <c r="O22" s="2" t="str">
        <f t="shared" si="1"/>
        <v>20.03</v>
      </c>
      <c r="P22" s="52">
        <v>52.41</v>
      </c>
      <c r="X22" s="1">
        <f t="shared" si="20"/>
        <v>15</v>
      </c>
      <c r="Y22" s="1">
        <f>(H22-X22)*100</f>
        <v>25.99999999999998</v>
      </c>
      <c r="Z22" s="14">
        <f t="shared" si="21"/>
        <v>32</v>
      </c>
      <c r="AA22" s="1">
        <f>(L22-Z22)*100</f>
        <v>38.000000000000256</v>
      </c>
      <c r="AB22" s="1">
        <f t="shared" si="22"/>
        <v>52</v>
      </c>
      <c r="AC22" s="1">
        <f>(P22-AB22)*100</f>
        <v>40.99999999999966</v>
      </c>
      <c r="AD22" s="1" t="e">
        <f>INT(#REF!)</f>
        <v>#REF!</v>
      </c>
      <c r="AE22" s="1" t="e">
        <f>(#REF!-AD22)*100</f>
        <v>#REF!</v>
      </c>
      <c r="AF22" s="15">
        <f t="shared" si="23"/>
        <v>17.200000000000003</v>
      </c>
      <c r="AG22" s="1">
        <f t="shared" si="24"/>
        <v>17</v>
      </c>
      <c r="AH22" s="1">
        <f t="shared" si="25"/>
        <v>12</v>
      </c>
      <c r="AI22" s="1">
        <f t="shared" si="26"/>
      </c>
      <c r="AJ22" s="15">
        <f t="shared" si="27"/>
        <v>20.04999999999999</v>
      </c>
      <c r="AK22" s="1">
        <f t="shared" si="28"/>
        <v>20</v>
      </c>
      <c r="AL22" s="1">
        <f t="shared" si="29"/>
        <v>3</v>
      </c>
      <c r="AM22" s="1" t="str">
        <f t="shared" si="30"/>
        <v>0</v>
      </c>
      <c r="AN22" s="15" t="e">
        <f t="shared" si="31"/>
        <v>#REF!</v>
      </c>
      <c r="AO22" s="1" t="e">
        <f t="shared" si="32"/>
        <v>#REF!</v>
      </c>
      <c r="AP22" s="1" t="e">
        <f t="shared" si="33"/>
        <v>#REF!</v>
      </c>
      <c r="AQ22" s="1" t="e">
        <f t="shared" si="34"/>
        <v>#REF!</v>
      </c>
      <c r="AR22" s="13"/>
    </row>
    <row r="23" spans="1:44" ht="12.75">
      <c r="A23" s="45"/>
      <c r="B23" s="45"/>
      <c r="C23" s="44"/>
      <c r="D23" s="44"/>
      <c r="E23" s="44"/>
      <c r="H23" s="52"/>
      <c r="K23" s="2">
        <f t="shared" si="0"/>
      </c>
      <c r="O23" s="2">
        <f t="shared" si="1"/>
      </c>
      <c r="X23" s="1">
        <f t="shared" si="20"/>
        <v>0</v>
      </c>
      <c r="Y23" s="1">
        <f>(H23-X23)*100</f>
        <v>0</v>
      </c>
      <c r="Z23" s="14">
        <f t="shared" si="21"/>
        <v>0</v>
      </c>
      <c r="AA23" s="1">
        <f>(L23-Z23)*100</f>
        <v>0</v>
      </c>
      <c r="AB23" s="1">
        <f t="shared" si="22"/>
        <v>0</v>
      </c>
      <c r="AC23" s="1">
        <f>(P23-AB23)*100</f>
        <v>0</v>
      </c>
      <c r="AD23" s="1" t="e">
        <f>INT(#REF!)</f>
        <v>#REF!</v>
      </c>
      <c r="AE23" s="1" t="e">
        <f>(#REF!-AD23)*100</f>
        <v>#REF!</v>
      </c>
      <c r="AF23" s="15">
        <f t="shared" si="23"/>
        <v>0</v>
      </c>
      <c r="AG23" s="1">
        <f t="shared" si="24"/>
        <v>0</v>
      </c>
      <c r="AH23" s="1">
        <f t="shared" si="25"/>
        <v>0</v>
      </c>
      <c r="AI23" s="1" t="str">
        <f t="shared" si="26"/>
        <v>0</v>
      </c>
      <c r="AJ23" s="15">
        <f t="shared" si="27"/>
        <v>0</v>
      </c>
      <c r="AK23" s="1">
        <f t="shared" si="28"/>
        <v>0</v>
      </c>
      <c r="AL23" s="1">
        <f t="shared" si="29"/>
        <v>0</v>
      </c>
      <c r="AM23" s="1" t="str">
        <f t="shared" si="30"/>
        <v>0</v>
      </c>
      <c r="AN23" s="15" t="e">
        <f t="shared" si="31"/>
        <v>#REF!</v>
      </c>
      <c r="AO23" s="1" t="e">
        <f t="shared" si="32"/>
        <v>#REF!</v>
      </c>
      <c r="AP23" s="1" t="e">
        <f t="shared" si="33"/>
        <v>#REF!</v>
      </c>
      <c r="AQ23" s="1" t="e">
        <f t="shared" si="34"/>
        <v>#REF!</v>
      </c>
      <c r="AR23" s="9"/>
    </row>
    <row r="24" spans="1:44" ht="15">
      <c r="A24" s="45">
        <v>1</v>
      </c>
      <c r="B24" s="68">
        <v>4541</v>
      </c>
      <c r="C24" s="74" t="s">
        <v>82</v>
      </c>
      <c r="D24" s="70" t="s">
        <v>72</v>
      </c>
      <c r="E24" s="75" t="s">
        <v>51</v>
      </c>
      <c r="F24" t="s">
        <v>122</v>
      </c>
      <c r="H24" s="52">
        <v>12.26</v>
      </c>
      <c r="I24" s="32" t="s">
        <v>358</v>
      </c>
      <c r="K24" s="2" t="str">
        <f t="shared" si="0"/>
        <v>12.28</v>
      </c>
      <c r="L24" s="45">
        <v>24.54</v>
      </c>
      <c r="M24" s="32" t="s">
        <v>572</v>
      </c>
      <c r="N24" s="45">
        <v>1</v>
      </c>
      <c r="O24" s="2" t="str">
        <f t="shared" si="1"/>
        <v>13.09</v>
      </c>
      <c r="P24" s="45">
        <v>38.03</v>
      </c>
      <c r="X24" s="1">
        <f t="shared" si="20"/>
        <v>12</v>
      </c>
      <c r="Y24" s="1">
        <f aca="true" t="shared" si="38" ref="Y24:Y30">(H24-X24)*100</f>
        <v>25.99999999999998</v>
      </c>
      <c r="Z24" s="14">
        <f t="shared" si="21"/>
        <v>24</v>
      </c>
      <c r="AA24" s="1">
        <f aca="true" t="shared" si="39" ref="AA24:AA30">(L24-Z24)*100</f>
        <v>53.999999999999915</v>
      </c>
      <c r="AB24" s="1">
        <f t="shared" si="22"/>
        <v>38</v>
      </c>
      <c r="AC24" s="1">
        <f aca="true" t="shared" si="40" ref="AC24:AC30">(P24-AB24)*100</f>
        <v>3.0000000000001137</v>
      </c>
      <c r="AD24" s="1" t="e">
        <f>INT(#REF!)</f>
        <v>#REF!</v>
      </c>
      <c r="AE24" s="1" t="e">
        <f>(#REF!-AD24)*100</f>
        <v>#REF!</v>
      </c>
      <c r="AF24" s="15">
        <f t="shared" si="23"/>
        <v>12.466666666666667</v>
      </c>
      <c r="AG24" s="1">
        <f t="shared" si="24"/>
        <v>12</v>
      </c>
      <c r="AH24" s="1">
        <f t="shared" si="25"/>
        <v>28</v>
      </c>
      <c r="AI24" s="1">
        <f t="shared" si="26"/>
      </c>
      <c r="AJ24" s="15">
        <f t="shared" si="27"/>
        <v>13.15</v>
      </c>
      <c r="AK24" s="1">
        <f t="shared" si="28"/>
        <v>13</v>
      </c>
      <c r="AL24" s="1">
        <f t="shared" si="29"/>
        <v>9</v>
      </c>
      <c r="AM24" s="1" t="str">
        <f t="shared" si="30"/>
        <v>0</v>
      </c>
      <c r="AN24" s="15" t="e">
        <f t="shared" si="31"/>
        <v>#REF!</v>
      </c>
      <c r="AO24" s="1" t="e">
        <f t="shared" si="32"/>
        <v>#REF!</v>
      </c>
      <c r="AP24" s="1" t="e">
        <f t="shared" si="33"/>
        <v>#REF!</v>
      </c>
      <c r="AQ24" s="1" t="e">
        <f t="shared" si="34"/>
        <v>#REF!</v>
      </c>
      <c r="AR24" s="9"/>
    </row>
    <row r="25" spans="1:44" ht="15">
      <c r="A25" s="45">
        <v>2</v>
      </c>
      <c r="B25" s="76">
        <v>4531</v>
      </c>
      <c r="C25" s="77" t="s">
        <v>272</v>
      </c>
      <c r="D25" s="70" t="s">
        <v>72</v>
      </c>
      <c r="E25" s="70" t="s">
        <v>51</v>
      </c>
      <c r="F25" t="s">
        <v>344</v>
      </c>
      <c r="H25" s="52">
        <v>14.21</v>
      </c>
      <c r="I25" s="32" t="s">
        <v>569</v>
      </c>
      <c r="K25" s="2" t="str">
        <f t="shared" si="0"/>
        <v>12.44</v>
      </c>
      <c r="L25" s="45">
        <v>27.05</v>
      </c>
      <c r="M25" s="32" t="s">
        <v>342</v>
      </c>
      <c r="N25" s="45">
        <v>2</v>
      </c>
      <c r="O25" s="94" t="str">
        <f t="shared" si="1"/>
        <v>11.31</v>
      </c>
      <c r="P25" s="45">
        <v>38.36</v>
      </c>
      <c r="X25" s="1">
        <f t="shared" si="20"/>
        <v>14</v>
      </c>
      <c r="Y25" s="1">
        <f t="shared" si="38"/>
        <v>21.000000000000085</v>
      </c>
      <c r="Z25" s="14">
        <f t="shared" si="21"/>
        <v>27</v>
      </c>
      <c r="AA25" s="1">
        <f t="shared" si="39"/>
        <v>5.000000000000071</v>
      </c>
      <c r="AB25" s="1">
        <f t="shared" si="22"/>
        <v>38</v>
      </c>
      <c r="AC25" s="1">
        <f t="shared" si="40"/>
        <v>35.99999999999994</v>
      </c>
      <c r="AD25" s="1" t="e">
        <f>INT(#REF!)</f>
        <v>#REF!</v>
      </c>
      <c r="AE25" s="1" t="e">
        <f>(#REF!-AD25)*100</f>
        <v>#REF!</v>
      </c>
      <c r="AF25" s="15">
        <f t="shared" si="23"/>
        <v>12.73333333333333</v>
      </c>
      <c r="AG25" s="1">
        <f t="shared" si="24"/>
        <v>12</v>
      </c>
      <c r="AH25" s="1">
        <f t="shared" si="25"/>
        <v>44</v>
      </c>
      <c r="AI25" s="1">
        <f t="shared" si="26"/>
      </c>
      <c r="AJ25" s="15">
        <f t="shared" si="27"/>
        <v>11.516666666666667</v>
      </c>
      <c r="AK25" s="1">
        <f t="shared" si="28"/>
        <v>11</v>
      </c>
      <c r="AL25" s="1">
        <f t="shared" si="29"/>
        <v>31</v>
      </c>
      <c r="AM25" s="1">
        <f t="shared" si="30"/>
      </c>
      <c r="AN25" s="15" t="e">
        <f t="shared" si="31"/>
        <v>#REF!</v>
      </c>
      <c r="AO25" s="1" t="e">
        <f t="shared" si="32"/>
        <v>#REF!</v>
      </c>
      <c r="AP25" s="1" t="e">
        <f t="shared" si="33"/>
        <v>#REF!</v>
      </c>
      <c r="AQ25" s="1" t="e">
        <f t="shared" si="34"/>
        <v>#REF!</v>
      </c>
      <c r="AR25" s="9"/>
    </row>
    <row r="26" spans="1:44" ht="15">
      <c r="A26" s="45">
        <v>3</v>
      </c>
      <c r="B26" s="68">
        <v>4538</v>
      </c>
      <c r="C26" s="69" t="s">
        <v>86</v>
      </c>
      <c r="D26" s="70" t="s">
        <v>72</v>
      </c>
      <c r="E26" s="70" t="s">
        <v>51</v>
      </c>
      <c r="F26" t="s">
        <v>75</v>
      </c>
      <c r="H26" s="52">
        <v>12.41</v>
      </c>
      <c r="I26" s="32" t="s">
        <v>74</v>
      </c>
      <c r="K26" s="2" t="str">
        <f t="shared" si="0"/>
        <v>14.22</v>
      </c>
      <c r="L26" s="45">
        <v>27.03</v>
      </c>
      <c r="M26" s="32" t="s">
        <v>73</v>
      </c>
      <c r="N26" s="45">
        <v>3</v>
      </c>
      <c r="O26" s="2" t="str">
        <f t="shared" si="1"/>
        <v>12.44</v>
      </c>
      <c r="P26" s="45">
        <v>39.47</v>
      </c>
      <c r="X26" s="1">
        <f t="shared" si="20"/>
        <v>12</v>
      </c>
      <c r="Y26" s="1">
        <f t="shared" si="38"/>
        <v>41.000000000000014</v>
      </c>
      <c r="Z26" s="14">
        <f t="shared" si="21"/>
        <v>27</v>
      </c>
      <c r="AA26" s="1">
        <f t="shared" si="39"/>
        <v>3.0000000000001137</v>
      </c>
      <c r="AB26" s="1">
        <f t="shared" si="22"/>
        <v>39</v>
      </c>
      <c r="AC26" s="1">
        <f t="shared" si="40"/>
        <v>46.999999999999886</v>
      </c>
      <c r="AD26" s="1" t="e">
        <f>INT(#REF!)</f>
        <v>#REF!</v>
      </c>
      <c r="AE26" s="1" t="e">
        <f>(#REF!-AD26)*100</f>
        <v>#REF!</v>
      </c>
      <c r="AF26" s="15">
        <f t="shared" si="23"/>
        <v>14.366666666666667</v>
      </c>
      <c r="AG26" s="1">
        <f t="shared" si="24"/>
        <v>14</v>
      </c>
      <c r="AH26" s="1">
        <f t="shared" si="25"/>
        <v>22</v>
      </c>
      <c r="AI26" s="1">
        <f t="shared" si="26"/>
      </c>
      <c r="AJ26" s="15">
        <f t="shared" si="27"/>
        <v>12.733333333333333</v>
      </c>
      <c r="AK26" s="1">
        <f t="shared" si="28"/>
        <v>12</v>
      </c>
      <c r="AL26" s="1">
        <f t="shared" si="29"/>
        <v>44</v>
      </c>
      <c r="AM26" s="1">
        <f t="shared" si="30"/>
      </c>
      <c r="AN26" s="15" t="e">
        <f t="shared" si="31"/>
        <v>#REF!</v>
      </c>
      <c r="AO26" s="1" t="e">
        <f t="shared" si="32"/>
        <v>#REF!</v>
      </c>
      <c r="AP26" s="1" t="e">
        <f t="shared" si="33"/>
        <v>#REF!</v>
      </c>
      <c r="AQ26" s="1" t="e">
        <f t="shared" si="34"/>
        <v>#REF!</v>
      </c>
      <c r="AR26" s="9"/>
    </row>
    <row r="27" spans="1:44" ht="15">
      <c r="A27" s="45">
        <v>4</v>
      </c>
      <c r="B27" s="68">
        <v>4535</v>
      </c>
      <c r="C27" s="69" t="s">
        <v>133</v>
      </c>
      <c r="D27" s="70" t="s">
        <v>72</v>
      </c>
      <c r="E27" s="70" t="s">
        <v>51</v>
      </c>
      <c r="F27" t="s">
        <v>350</v>
      </c>
      <c r="H27" s="52">
        <v>13.06</v>
      </c>
      <c r="I27" s="32" t="s">
        <v>550</v>
      </c>
      <c r="K27" s="2" t="str">
        <f t="shared" si="0"/>
        <v>14.41</v>
      </c>
      <c r="L27" s="45">
        <v>27.47</v>
      </c>
      <c r="M27" s="32" t="s">
        <v>351</v>
      </c>
      <c r="N27" s="45">
        <v>4</v>
      </c>
      <c r="O27" s="2" t="str">
        <f t="shared" si="1"/>
        <v>14.00</v>
      </c>
      <c r="P27" s="45">
        <v>41.47</v>
      </c>
      <c r="X27" s="1">
        <f t="shared" si="20"/>
        <v>13</v>
      </c>
      <c r="Y27" s="1">
        <f t="shared" si="38"/>
        <v>6.00000000000005</v>
      </c>
      <c r="Z27" s="14">
        <f t="shared" si="21"/>
        <v>27</v>
      </c>
      <c r="AA27" s="1">
        <f t="shared" si="39"/>
        <v>46.999999999999886</v>
      </c>
      <c r="AB27" s="1">
        <f t="shared" si="22"/>
        <v>41</v>
      </c>
      <c r="AC27" s="1">
        <f t="shared" si="40"/>
        <v>46.999999999999886</v>
      </c>
      <c r="AD27" s="1" t="e">
        <f>INT(#REF!)</f>
        <v>#REF!</v>
      </c>
      <c r="AE27" s="1" t="e">
        <f>(#REF!-AD27)*100</f>
        <v>#REF!</v>
      </c>
      <c r="AF27" s="15">
        <f t="shared" si="23"/>
        <v>14.683333333333334</v>
      </c>
      <c r="AG27" s="1">
        <f t="shared" si="24"/>
        <v>14</v>
      </c>
      <c r="AH27" s="1">
        <f t="shared" si="25"/>
        <v>41</v>
      </c>
      <c r="AI27" s="1">
        <f t="shared" si="26"/>
      </c>
      <c r="AJ27" s="15">
        <f t="shared" si="27"/>
        <v>14</v>
      </c>
      <c r="AK27" s="1">
        <f t="shared" si="28"/>
        <v>14</v>
      </c>
      <c r="AL27" s="1">
        <f t="shared" si="29"/>
        <v>0</v>
      </c>
      <c r="AM27" s="1" t="str">
        <f t="shared" si="30"/>
        <v>0</v>
      </c>
      <c r="AN27" s="15" t="e">
        <f t="shared" si="31"/>
        <v>#REF!</v>
      </c>
      <c r="AO27" s="1" t="e">
        <f t="shared" si="32"/>
        <v>#REF!</v>
      </c>
      <c r="AP27" s="1" t="e">
        <f t="shared" si="33"/>
        <v>#REF!</v>
      </c>
      <c r="AQ27" s="1" t="e">
        <f t="shared" si="34"/>
        <v>#REF!</v>
      </c>
      <c r="AR27" s="9"/>
    </row>
    <row r="28" spans="1:44" ht="15">
      <c r="A28" s="45">
        <v>5</v>
      </c>
      <c r="B28" s="68">
        <v>4537</v>
      </c>
      <c r="C28" s="69" t="s">
        <v>77</v>
      </c>
      <c r="D28" s="70" t="s">
        <v>72</v>
      </c>
      <c r="E28" s="70" t="s">
        <v>51</v>
      </c>
      <c r="F28" t="s">
        <v>132</v>
      </c>
      <c r="H28" s="52">
        <v>14.09</v>
      </c>
      <c r="I28" s="32" t="s">
        <v>323</v>
      </c>
      <c r="K28" s="2" t="str">
        <f t="shared" si="0"/>
        <v>13.12</v>
      </c>
      <c r="L28" s="52">
        <v>27.21</v>
      </c>
      <c r="M28" s="32" t="s">
        <v>322</v>
      </c>
      <c r="N28" s="45">
        <v>5</v>
      </c>
      <c r="O28" s="2" t="str">
        <f t="shared" si="1"/>
        <v>14.51</v>
      </c>
      <c r="P28" s="52">
        <v>42.12</v>
      </c>
      <c r="X28" s="1">
        <f t="shared" si="20"/>
        <v>14</v>
      </c>
      <c r="Y28" s="1">
        <f t="shared" si="38"/>
        <v>8.999999999999986</v>
      </c>
      <c r="Z28" s="14">
        <f t="shared" si="21"/>
        <v>27</v>
      </c>
      <c r="AA28" s="1">
        <f t="shared" si="39"/>
        <v>21.000000000000085</v>
      </c>
      <c r="AB28" s="1">
        <f t="shared" si="22"/>
        <v>42</v>
      </c>
      <c r="AC28" s="1">
        <f t="shared" si="40"/>
        <v>11.999999999999744</v>
      </c>
      <c r="AD28" s="1" t="e">
        <f>INT(#REF!)</f>
        <v>#REF!</v>
      </c>
      <c r="AE28" s="1" t="e">
        <f>(#REF!-AD28)*100</f>
        <v>#REF!</v>
      </c>
      <c r="AF28" s="15">
        <f t="shared" si="23"/>
        <v>13.2</v>
      </c>
      <c r="AG28" s="1">
        <f t="shared" si="24"/>
        <v>13</v>
      </c>
      <c r="AH28" s="1">
        <f t="shared" si="25"/>
        <v>12</v>
      </c>
      <c r="AI28" s="1">
        <f t="shared" si="26"/>
      </c>
      <c r="AJ28" s="15">
        <f t="shared" si="27"/>
        <v>14.849999999999993</v>
      </c>
      <c r="AK28" s="1">
        <f t="shared" si="28"/>
        <v>14</v>
      </c>
      <c r="AL28" s="1">
        <f t="shared" si="29"/>
        <v>51</v>
      </c>
      <c r="AM28" s="1">
        <f t="shared" si="30"/>
      </c>
      <c r="AN28" s="15" t="e">
        <f t="shared" si="31"/>
        <v>#REF!</v>
      </c>
      <c r="AO28" s="1" t="e">
        <f t="shared" si="32"/>
        <v>#REF!</v>
      </c>
      <c r="AP28" s="1" t="e">
        <f t="shared" si="33"/>
        <v>#REF!</v>
      </c>
      <c r="AQ28" s="1" t="e">
        <f t="shared" si="34"/>
        <v>#REF!</v>
      </c>
      <c r="AR28" s="9"/>
    </row>
    <row r="29" spans="1:44" ht="15">
      <c r="A29" s="45">
        <v>6</v>
      </c>
      <c r="B29" s="68">
        <v>4532</v>
      </c>
      <c r="C29" s="69" t="s">
        <v>83</v>
      </c>
      <c r="D29" s="70" t="s">
        <v>72</v>
      </c>
      <c r="E29" s="70" t="s">
        <v>51</v>
      </c>
      <c r="F29" t="s">
        <v>570</v>
      </c>
      <c r="H29" s="52">
        <v>13.04</v>
      </c>
      <c r="I29" s="32" t="s">
        <v>571</v>
      </c>
      <c r="K29" s="2" t="str">
        <f t="shared" si="0"/>
        <v>15.47</v>
      </c>
      <c r="L29" s="45">
        <v>28.51</v>
      </c>
      <c r="M29" s="32" t="s">
        <v>347</v>
      </c>
      <c r="N29" s="45">
        <v>6</v>
      </c>
      <c r="O29" s="2" t="str">
        <f t="shared" si="1"/>
        <v>13.42</v>
      </c>
      <c r="P29" s="45">
        <v>42.33</v>
      </c>
      <c r="X29" s="1">
        <f t="shared" si="20"/>
        <v>13</v>
      </c>
      <c r="Y29" s="1">
        <f t="shared" si="38"/>
        <v>3.9999999999999147</v>
      </c>
      <c r="Z29" s="14">
        <f t="shared" si="21"/>
        <v>28</v>
      </c>
      <c r="AA29" s="1">
        <f t="shared" si="39"/>
        <v>51.000000000000156</v>
      </c>
      <c r="AB29" s="1">
        <f t="shared" si="22"/>
        <v>42</v>
      </c>
      <c r="AC29" s="1">
        <f t="shared" si="40"/>
        <v>32.99999999999983</v>
      </c>
      <c r="AD29" s="1" t="e">
        <f>INT(#REF!)</f>
        <v>#REF!</v>
      </c>
      <c r="AE29" s="1" t="e">
        <f>(#REF!-AD29)*100</f>
        <v>#REF!</v>
      </c>
      <c r="AF29" s="15">
        <f t="shared" si="23"/>
        <v>15.783333333333339</v>
      </c>
      <c r="AG29" s="1">
        <f t="shared" si="24"/>
        <v>15</v>
      </c>
      <c r="AH29" s="1">
        <f t="shared" si="25"/>
        <v>47</v>
      </c>
      <c r="AI29" s="1">
        <f t="shared" si="26"/>
      </c>
      <c r="AJ29" s="15">
        <f t="shared" si="27"/>
        <v>13.699999999999996</v>
      </c>
      <c r="AK29" s="1">
        <f t="shared" si="28"/>
        <v>13</v>
      </c>
      <c r="AL29" s="1">
        <f t="shared" si="29"/>
        <v>42</v>
      </c>
      <c r="AM29" s="1">
        <f t="shared" si="30"/>
      </c>
      <c r="AN29" s="15" t="e">
        <f t="shared" si="31"/>
        <v>#REF!</v>
      </c>
      <c r="AO29" s="1" t="e">
        <f t="shared" si="32"/>
        <v>#REF!</v>
      </c>
      <c r="AP29" s="1" t="e">
        <f t="shared" si="33"/>
        <v>#REF!</v>
      </c>
      <c r="AQ29" s="1" t="e">
        <f t="shared" si="34"/>
        <v>#REF!</v>
      </c>
      <c r="AR29" s="9"/>
    </row>
    <row r="30" spans="1:43" ht="15">
      <c r="A30" s="45">
        <v>7</v>
      </c>
      <c r="B30" s="68">
        <v>4542</v>
      </c>
      <c r="C30" s="69" t="s">
        <v>268</v>
      </c>
      <c r="D30" s="70" t="s">
        <v>72</v>
      </c>
      <c r="E30" s="70" t="s">
        <v>51</v>
      </c>
      <c r="F30" t="s">
        <v>361</v>
      </c>
      <c r="H30" s="52">
        <v>13.37</v>
      </c>
      <c r="I30" s="32" t="s">
        <v>362</v>
      </c>
      <c r="K30" s="2" t="str">
        <f t="shared" si="0"/>
        <v>14.46</v>
      </c>
      <c r="L30" s="45">
        <v>28.23</v>
      </c>
      <c r="M30" s="32" t="s">
        <v>363</v>
      </c>
      <c r="N30" s="45">
        <v>7</v>
      </c>
      <c r="O30" s="2" t="str">
        <f t="shared" si="1"/>
        <v>14.35</v>
      </c>
      <c r="P30" s="45">
        <v>42.58</v>
      </c>
      <c r="X30" s="1">
        <f t="shared" si="20"/>
        <v>13</v>
      </c>
      <c r="Y30" s="1">
        <f t="shared" si="38"/>
        <v>36.99999999999992</v>
      </c>
      <c r="Z30" s="14">
        <f t="shared" si="21"/>
        <v>28</v>
      </c>
      <c r="AA30" s="1">
        <f t="shared" si="39"/>
        <v>23.000000000000043</v>
      </c>
      <c r="AB30" s="1">
        <f t="shared" si="22"/>
        <v>42</v>
      </c>
      <c r="AC30" s="1">
        <f t="shared" si="40"/>
        <v>57.99999999999983</v>
      </c>
      <c r="AD30" s="1" t="e">
        <f>INT(#REF!)</f>
        <v>#REF!</v>
      </c>
      <c r="AE30" s="1" t="e">
        <f>(#REF!-AD30)*100</f>
        <v>#REF!</v>
      </c>
      <c r="AF30" s="15">
        <f t="shared" si="23"/>
        <v>14.76666666666667</v>
      </c>
      <c r="AG30" s="1">
        <f t="shared" si="24"/>
        <v>14</v>
      </c>
      <c r="AH30" s="1">
        <f t="shared" si="25"/>
        <v>46</v>
      </c>
      <c r="AI30" s="1">
        <f t="shared" si="26"/>
      </c>
      <c r="AJ30" s="15">
        <f t="shared" si="27"/>
        <v>14.583333333333334</v>
      </c>
      <c r="AK30" s="1">
        <f t="shared" si="28"/>
        <v>14</v>
      </c>
      <c r="AL30" s="1">
        <f t="shared" si="29"/>
        <v>35</v>
      </c>
      <c r="AM30" s="1">
        <f t="shared" si="30"/>
      </c>
      <c r="AN30" s="15" t="e">
        <f t="shared" si="31"/>
        <v>#REF!</v>
      </c>
      <c r="AO30" s="1" t="e">
        <f t="shared" si="32"/>
        <v>#REF!</v>
      </c>
      <c r="AP30" s="1" t="e">
        <f t="shared" si="33"/>
        <v>#REF!</v>
      </c>
      <c r="AQ30" s="1" t="e">
        <f t="shared" si="34"/>
        <v>#REF!</v>
      </c>
    </row>
    <row r="31" spans="1:44" ht="15.75" customHeight="1">
      <c r="A31" s="45">
        <v>8</v>
      </c>
      <c r="B31" s="68">
        <v>4525</v>
      </c>
      <c r="C31" s="69" t="s">
        <v>271</v>
      </c>
      <c r="D31" s="70" t="s">
        <v>72</v>
      </c>
      <c r="E31" s="70" t="s">
        <v>51</v>
      </c>
      <c r="F31" t="s">
        <v>338</v>
      </c>
      <c r="H31" s="52">
        <v>13.2</v>
      </c>
      <c r="I31" s="32" t="s">
        <v>341</v>
      </c>
      <c r="K31" s="2" t="str">
        <f t="shared" si="0"/>
        <v>15.50</v>
      </c>
      <c r="L31" s="52">
        <v>29.1</v>
      </c>
      <c r="M31" s="32" t="s">
        <v>568</v>
      </c>
      <c r="N31" s="45">
        <v>8</v>
      </c>
      <c r="O31" s="2" t="str">
        <f t="shared" si="1"/>
        <v>15.15</v>
      </c>
      <c r="P31" s="45">
        <v>44.25</v>
      </c>
      <c r="X31" s="1">
        <f aca="true" t="shared" si="41" ref="X31:X64">INT(H31)</f>
        <v>13</v>
      </c>
      <c r="Y31" s="1">
        <f aca="true" t="shared" si="42" ref="Y31:Y43">(H31-X31)*100</f>
        <v>19.99999999999993</v>
      </c>
      <c r="Z31" s="14">
        <f aca="true" t="shared" si="43" ref="Z31:Z64">INT(L31)</f>
        <v>29</v>
      </c>
      <c r="AA31" s="1">
        <f aca="true" t="shared" si="44" ref="AA31:AA38">(L31-Z31)*100</f>
        <v>10.000000000000142</v>
      </c>
      <c r="AB31" s="1">
        <f aca="true" t="shared" si="45" ref="AB31:AB64">INT(P31)</f>
        <v>44</v>
      </c>
      <c r="AC31" s="1">
        <f aca="true" t="shared" si="46" ref="AC31:AC38">(P31-AB31)*100</f>
        <v>25</v>
      </c>
      <c r="AD31" s="1" t="e">
        <f>INT(#REF!)</f>
        <v>#REF!</v>
      </c>
      <c r="AE31" s="1" t="e">
        <f>(#REF!-AD31)*100</f>
        <v>#REF!</v>
      </c>
      <c r="AF31" s="15">
        <f aca="true" t="shared" si="47" ref="AF31:AF64">((Z31*60+AA31)-(X31*60+Y31))/60</f>
        <v>15.83333333333334</v>
      </c>
      <c r="AG31" s="1">
        <f t="shared" si="24"/>
        <v>15</v>
      </c>
      <c r="AH31" s="1">
        <f aca="true" t="shared" si="48" ref="AH31:AH64">ROUND((AF31-AG31)*60,0)</f>
        <v>50</v>
      </c>
      <c r="AI31" s="1">
        <f t="shared" si="26"/>
      </c>
      <c r="AJ31" s="15">
        <f aca="true" t="shared" si="49" ref="AJ31:AJ64">((AB31*60+AC31)-(Z31*60+AA31))/60</f>
        <v>15.249999999999996</v>
      </c>
      <c r="AK31" s="1">
        <f t="shared" si="28"/>
        <v>15</v>
      </c>
      <c r="AL31" s="1">
        <f aca="true" t="shared" si="50" ref="AL31:AL64">ROUND((AJ31-AK31)*60,0)</f>
        <v>15</v>
      </c>
      <c r="AM31" s="1">
        <f t="shared" si="30"/>
      </c>
      <c r="AN31" s="15" t="e">
        <f aca="true" t="shared" si="51" ref="AN31:AN64">((AD31*60+AE31)-(AB31*60+AC31))/60</f>
        <v>#REF!</v>
      </c>
      <c r="AO31" s="1" t="e">
        <f t="shared" si="32"/>
        <v>#REF!</v>
      </c>
      <c r="AP31" s="1" t="e">
        <f aca="true" t="shared" si="52" ref="AP31:AP64">ROUND((AN31-AO31)*60,0)</f>
        <v>#REF!</v>
      </c>
      <c r="AQ31" s="1" t="e">
        <f t="shared" si="34"/>
        <v>#REF!</v>
      </c>
      <c r="AR31" s="13"/>
    </row>
    <row r="32" spans="1:44" ht="15">
      <c r="A32" s="45">
        <v>9</v>
      </c>
      <c r="B32" s="68">
        <v>4533</v>
      </c>
      <c r="C32" s="69" t="s">
        <v>79</v>
      </c>
      <c r="D32" s="70" t="s">
        <v>72</v>
      </c>
      <c r="E32" s="70" t="s">
        <v>51</v>
      </c>
      <c r="F32" t="s">
        <v>119</v>
      </c>
      <c r="H32" s="52">
        <v>15.13</v>
      </c>
      <c r="I32" s="32" t="s">
        <v>97</v>
      </c>
      <c r="K32" s="2" t="str">
        <f t="shared" si="0"/>
        <v>15.26</v>
      </c>
      <c r="L32" s="45">
        <v>30.39</v>
      </c>
      <c r="M32" s="32" t="s">
        <v>120</v>
      </c>
      <c r="N32" s="45">
        <v>9</v>
      </c>
      <c r="O32" s="2" t="str">
        <f t="shared" si="1"/>
        <v>13.53</v>
      </c>
      <c r="P32" s="45">
        <v>44.32</v>
      </c>
      <c r="X32" s="1">
        <f t="shared" si="41"/>
        <v>15</v>
      </c>
      <c r="Y32" s="1">
        <f t="shared" si="42"/>
        <v>13.000000000000078</v>
      </c>
      <c r="Z32" s="14">
        <f t="shared" si="43"/>
        <v>30</v>
      </c>
      <c r="AA32" s="1">
        <f t="shared" si="44"/>
        <v>39.00000000000006</v>
      </c>
      <c r="AB32" s="1">
        <f t="shared" si="45"/>
        <v>44</v>
      </c>
      <c r="AC32" s="1">
        <f t="shared" si="46"/>
        <v>32.00000000000003</v>
      </c>
      <c r="AD32" s="1" t="e">
        <f>INT(#REF!)</f>
        <v>#REF!</v>
      </c>
      <c r="AE32" s="1" t="e">
        <f>(#REF!-AD32)*100</f>
        <v>#REF!</v>
      </c>
      <c r="AF32" s="15">
        <f t="shared" si="47"/>
        <v>15.433333333333332</v>
      </c>
      <c r="AG32" s="1">
        <f t="shared" si="24"/>
        <v>15</v>
      </c>
      <c r="AH32" s="1">
        <f t="shared" si="48"/>
        <v>26</v>
      </c>
      <c r="AI32" s="1">
        <f t="shared" si="26"/>
      </c>
      <c r="AJ32" s="15">
        <f t="shared" si="49"/>
        <v>13.883333333333333</v>
      </c>
      <c r="AK32" s="1">
        <f t="shared" si="28"/>
        <v>13</v>
      </c>
      <c r="AL32" s="1">
        <f t="shared" si="50"/>
        <v>53</v>
      </c>
      <c r="AM32" s="1">
        <f t="shared" si="30"/>
      </c>
      <c r="AN32" s="15" t="e">
        <f t="shared" si="51"/>
        <v>#REF!</v>
      </c>
      <c r="AO32" s="1" t="e">
        <f t="shared" si="32"/>
        <v>#REF!</v>
      </c>
      <c r="AP32" s="1" t="e">
        <f t="shared" si="52"/>
        <v>#REF!</v>
      </c>
      <c r="AQ32" s="1" t="e">
        <f t="shared" si="34"/>
        <v>#REF!</v>
      </c>
      <c r="AR32" s="9"/>
    </row>
    <row r="33" spans="1:44" ht="15">
      <c r="A33" s="45">
        <v>10</v>
      </c>
      <c r="B33" s="68">
        <v>4534</v>
      </c>
      <c r="C33" s="74" t="s">
        <v>273</v>
      </c>
      <c r="D33" s="70" t="s">
        <v>72</v>
      </c>
      <c r="E33" s="70" t="s">
        <v>51</v>
      </c>
      <c r="F33" t="s">
        <v>99</v>
      </c>
      <c r="H33" s="52">
        <v>15.31</v>
      </c>
      <c r="I33" s="32" t="s">
        <v>313</v>
      </c>
      <c r="K33" s="2" t="str">
        <f t="shared" si="0"/>
        <v>23.59</v>
      </c>
      <c r="L33" s="52">
        <v>39.3</v>
      </c>
      <c r="M33" s="32" t="s">
        <v>100</v>
      </c>
      <c r="N33" s="45">
        <v>10</v>
      </c>
      <c r="O33" s="2" t="str">
        <f t="shared" si="1"/>
        <v>17.59</v>
      </c>
      <c r="P33" s="45">
        <v>57.29</v>
      </c>
      <c r="X33" s="1">
        <f t="shared" si="41"/>
        <v>15</v>
      </c>
      <c r="Y33" s="1">
        <f t="shared" si="42"/>
        <v>31.00000000000005</v>
      </c>
      <c r="Z33" s="14">
        <f t="shared" si="43"/>
        <v>39</v>
      </c>
      <c r="AA33" s="1">
        <f t="shared" si="44"/>
        <v>29.999999999999716</v>
      </c>
      <c r="AB33" s="1">
        <f t="shared" si="45"/>
        <v>57</v>
      </c>
      <c r="AC33" s="1">
        <f t="shared" si="46"/>
        <v>28.999999999999915</v>
      </c>
      <c r="AD33" s="1" t="e">
        <f>INT(#REF!)</f>
        <v>#REF!</v>
      </c>
      <c r="AE33" s="1" t="e">
        <f>(#REF!-AD33)*100</f>
        <v>#REF!</v>
      </c>
      <c r="AF33" s="15">
        <f t="shared" si="47"/>
        <v>23.983333333333327</v>
      </c>
      <c r="AG33" s="1">
        <f t="shared" si="24"/>
        <v>23</v>
      </c>
      <c r="AH33" s="1">
        <f t="shared" si="48"/>
        <v>59</v>
      </c>
      <c r="AI33" s="1">
        <f t="shared" si="26"/>
      </c>
      <c r="AJ33" s="15">
        <f t="shared" si="49"/>
        <v>17.98333333333334</v>
      </c>
      <c r="AK33" s="1">
        <f t="shared" si="28"/>
        <v>17</v>
      </c>
      <c r="AL33" s="1">
        <f t="shared" si="50"/>
        <v>59</v>
      </c>
      <c r="AM33" s="1">
        <f t="shared" si="30"/>
      </c>
      <c r="AN33" s="15" t="e">
        <f t="shared" si="51"/>
        <v>#REF!</v>
      </c>
      <c r="AO33" s="1" t="e">
        <f t="shared" si="32"/>
        <v>#REF!</v>
      </c>
      <c r="AP33" s="1" t="e">
        <f t="shared" si="52"/>
        <v>#REF!</v>
      </c>
      <c r="AQ33" s="1" t="e">
        <f t="shared" si="34"/>
        <v>#REF!</v>
      </c>
      <c r="AR33" s="9"/>
    </row>
    <row r="34" spans="1:44" ht="12.75">
      <c r="A34" s="45"/>
      <c r="H34" s="52"/>
      <c r="K34" s="2">
        <f t="shared" si="0"/>
      </c>
      <c r="O34" s="2">
        <f t="shared" si="1"/>
      </c>
      <c r="X34" s="1">
        <f t="shared" si="41"/>
        <v>0</v>
      </c>
      <c r="Y34" s="1">
        <f t="shared" si="42"/>
        <v>0</v>
      </c>
      <c r="Z34" s="14">
        <f t="shared" si="43"/>
        <v>0</v>
      </c>
      <c r="AA34" s="1">
        <f t="shared" si="44"/>
        <v>0</v>
      </c>
      <c r="AB34" s="1">
        <f t="shared" si="45"/>
        <v>0</v>
      </c>
      <c r="AC34" s="1">
        <f t="shared" si="46"/>
        <v>0</v>
      </c>
      <c r="AD34" s="1" t="e">
        <f>INT(#REF!)</f>
        <v>#REF!</v>
      </c>
      <c r="AE34" s="1" t="e">
        <f>(#REF!-AD34)*100</f>
        <v>#REF!</v>
      </c>
      <c r="AF34" s="15">
        <f t="shared" si="47"/>
        <v>0</v>
      </c>
      <c r="AG34" s="1">
        <f t="shared" si="24"/>
        <v>0</v>
      </c>
      <c r="AH34" s="1">
        <f t="shared" si="48"/>
        <v>0</v>
      </c>
      <c r="AI34" s="1" t="str">
        <f t="shared" si="26"/>
        <v>0</v>
      </c>
      <c r="AJ34" s="15">
        <f t="shared" si="49"/>
        <v>0</v>
      </c>
      <c r="AK34" s="1">
        <f t="shared" si="28"/>
        <v>0</v>
      </c>
      <c r="AL34" s="1">
        <f t="shared" si="50"/>
        <v>0</v>
      </c>
      <c r="AM34" s="1" t="str">
        <f t="shared" si="30"/>
        <v>0</v>
      </c>
      <c r="AN34" s="15" t="e">
        <f t="shared" si="51"/>
        <v>#REF!</v>
      </c>
      <c r="AO34" s="1" t="e">
        <f t="shared" si="32"/>
        <v>#REF!</v>
      </c>
      <c r="AP34" s="1" t="e">
        <f t="shared" si="52"/>
        <v>#REF!</v>
      </c>
      <c r="AQ34" s="1" t="e">
        <f t="shared" si="34"/>
        <v>#REF!</v>
      </c>
      <c r="AR34" s="9"/>
    </row>
    <row r="35" spans="1:44" ht="15">
      <c r="A35" s="45">
        <v>1</v>
      </c>
      <c r="B35" s="73">
        <v>5533</v>
      </c>
      <c r="C35" s="71" t="s">
        <v>258</v>
      </c>
      <c r="D35" s="75" t="s">
        <v>67</v>
      </c>
      <c r="E35" s="75" t="s">
        <v>51</v>
      </c>
      <c r="F35" t="s">
        <v>549</v>
      </c>
      <c r="H35" s="45">
        <v>13.41</v>
      </c>
      <c r="I35" s="32" t="s">
        <v>319</v>
      </c>
      <c r="K35" s="2" t="str">
        <f t="shared" si="0"/>
        <v>14.14</v>
      </c>
      <c r="L35" s="45">
        <v>27.55</v>
      </c>
      <c r="M35" s="32" t="s">
        <v>318</v>
      </c>
      <c r="N35" s="45">
        <v>1</v>
      </c>
      <c r="O35" s="94" t="str">
        <f t="shared" si="1"/>
        <v>12.54</v>
      </c>
      <c r="P35" s="45">
        <v>40.49</v>
      </c>
      <c r="X35" s="1">
        <f t="shared" si="41"/>
        <v>13</v>
      </c>
      <c r="Y35" s="1">
        <f t="shared" si="42"/>
        <v>41.000000000000014</v>
      </c>
      <c r="Z35" s="14">
        <f t="shared" si="43"/>
        <v>27</v>
      </c>
      <c r="AA35" s="1">
        <f t="shared" si="44"/>
        <v>55.00000000000007</v>
      </c>
      <c r="AB35" s="1">
        <f t="shared" si="45"/>
        <v>40</v>
      </c>
      <c r="AC35" s="1">
        <f t="shared" si="46"/>
        <v>49.0000000000002</v>
      </c>
      <c r="AD35" s="1" t="e">
        <f>INT(#REF!)</f>
        <v>#REF!</v>
      </c>
      <c r="AE35" s="1" t="e">
        <f>(#REF!-AD35)*100</f>
        <v>#REF!</v>
      </c>
      <c r="AF35" s="15">
        <f t="shared" si="47"/>
        <v>14.233333333333333</v>
      </c>
      <c r="AG35" s="1">
        <f t="shared" si="24"/>
        <v>14</v>
      </c>
      <c r="AH35" s="1">
        <f t="shared" si="48"/>
        <v>14</v>
      </c>
      <c r="AI35" s="1">
        <f t="shared" si="26"/>
      </c>
      <c r="AJ35" s="15">
        <f t="shared" si="49"/>
        <v>12.9</v>
      </c>
      <c r="AK35" s="1">
        <f t="shared" si="28"/>
        <v>12</v>
      </c>
      <c r="AL35" s="1">
        <f t="shared" si="50"/>
        <v>54</v>
      </c>
      <c r="AM35" s="1">
        <f t="shared" si="30"/>
      </c>
      <c r="AN35" s="15" t="e">
        <f t="shared" si="51"/>
        <v>#REF!</v>
      </c>
      <c r="AO35" s="1" t="e">
        <f t="shared" si="32"/>
        <v>#REF!</v>
      </c>
      <c r="AP35" s="1" t="e">
        <f t="shared" si="52"/>
        <v>#REF!</v>
      </c>
      <c r="AQ35" s="1" t="e">
        <f t="shared" si="34"/>
        <v>#REF!</v>
      </c>
      <c r="AR35" s="9"/>
    </row>
    <row r="36" spans="1:44" ht="15">
      <c r="A36" s="45">
        <v>2</v>
      </c>
      <c r="B36" s="68">
        <v>5520</v>
      </c>
      <c r="C36" s="69" t="s">
        <v>274</v>
      </c>
      <c r="D36" s="75" t="s">
        <v>67</v>
      </c>
      <c r="E36" s="70" t="s">
        <v>51</v>
      </c>
      <c r="F36" t="s">
        <v>367</v>
      </c>
      <c r="H36" s="52">
        <v>15.48</v>
      </c>
      <c r="I36" s="32" t="s">
        <v>68</v>
      </c>
      <c r="K36" s="2" t="str">
        <f t="shared" si="0"/>
        <v>14.55</v>
      </c>
      <c r="L36" s="45">
        <v>30.43</v>
      </c>
      <c r="M36" s="32" t="s">
        <v>368</v>
      </c>
      <c r="N36" s="45">
        <v>2</v>
      </c>
      <c r="O36" s="2" t="str">
        <f t="shared" si="1"/>
        <v>13.53</v>
      </c>
      <c r="P36" s="45">
        <v>44.36</v>
      </c>
      <c r="X36" s="1">
        <f t="shared" si="41"/>
        <v>15</v>
      </c>
      <c r="Y36" s="1">
        <f t="shared" si="42"/>
        <v>48.00000000000004</v>
      </c>
      <c r="Z36" s="14">
        <f t="shared" si="43"/>
        <v>30</v>
      </c>
      <c r="AA36" s="1">
        <f t="shared" si="44"/>
        <v>42.99999999999997</v>
      </c>
      <c r="AB36" s="1">
        <f t="shared" si="45"/>
        <v>44</v>
      </c>
      <c r="AC36" s="1">
        <f t="shared" si="46"/>
        <v>35.99999999999994</v>
      </c>
      <c r="AD36" s="1" t="e">
        <f>INT(#REF!)</f>
        <v>#REF!</v>
      </c>
      <c r="AE36" s="1" t="e">
        <f>(#REF!-AD36)*100</f>
        <v>#REF!</v>
      </c>
      <c r="AF36" s="15">
        <f t="shared" si="47"/>
        <v>14.916666666666666</v>
      </c>
      <c r="AG36" s="1">
        <f t="shared" si="24"/>
        <v>14</v>
      </c>
      <c r="AH36" s="1">
        <f t="shared" si="48"/>
        <v>55</v>
      </c>
      <c r="AI36" s="1">
        <f t="shared" si="26"/>
      </c>
      <c r="AJ36" s="15">
        <f t="shared" si="49"/>
        <v>13.883333333333333</v>
      </c>
      <c r="AK36" s="1">
        <f t="shared" si="28"/>
        <v>13</v>
      </c>
      <c r="AL36" s="1">
        <f t="shared" si="50"/>
        <v>53</v>
      </c>
      <c r="AM36" s="1">
        <f t="shared" si="30"/>
      </c>
      <c r="AN36" s="15" t="e">
        <f t="shared" si="51"/>
        <v>#REF!</v>
      </c>
      <c r="AO36" s="1" t="e">
        <f t="shared" si="32"/>
        <v>#REF!</v>
      </c>
      <c r="AP36" s="1" t="e">
        <f t="shared" si="52"/>
        <v>#REF!</v>
      </c>
      <c r="AQ36" s="1" t="e">
        <f t="shared" si="34"/>
        <v>#REF!</v>
      </c>
      <c r="AR36" s="9"/>
    </row>
    <row r="37" spans="1:44" ht="15">
      <c r="A37" s="45">
        <v>3</v>
      </c>
      <c r="B37" s="68">
        <v>5521</v>
      </c>
      <c r="C37" s="69" t="s">
        <v>271</v>
      </c>
      <c r="D37" s="75" t="s">
        <v>67</v>
      </c>
      <c r="E37" s="70" t="s">
        <v>51</v>
      </c>
      <c r="F37" t="s">
        <v>565</v>
      </c>
      <c r="H37" s="52">
        <v>14.09</v>
      </c>
      <c r="I37" s="32" t="s">
        <v>370</v>
      </c>
      <c r="K37" s="2" t="str">
        <f t="shared" si="0"/>
        <v>15.01</v>
      </c>
      <c r="L37" s="52">
        <v>29.1</v>
      </c>
      <c r="M37" s="32" t="s">
        <v>371</v>
      </c>
      <c r="N37" s="45">
        <v>3</v>
      </c>
      <c r="O37" s="2" t="str">
        <f t="shared" si="1"/>
        <v>19.25</v>
      </c>
      <c r="P37" s="45">
        <v>48.35</v>
      </c>
      <c r="X37" s="1">
        <f t="shared" si="41"/>
        <v>14</v>
      </c>
      <c r="Y37" s="1">
        <f t="shared" si="42"/>
        <v>8.999999999999986</v>
      </c>
      <c r="Z37" s="14">
        <f t="shared" si="43"/>
        <v>29</v>
      </c>
      <c r="AA37" s="1">
        <f t="shared" si="44"/>
        <v>10.000000000000142</v>
      </c>
      <c r="AB37" s="1">
        <f t="shared" si="45"/>
        <v>48</v>
      </c>
      <c r="AC37" s="1">
        <f t="shared" si="46"/>
        <v>35.00000000000014</v>
      </c>
      <c r="AD37" s="1" t="e">
        <f>INT(#REF!)</f>
        <v>#REF!</v>
      </c>
      <c r="AE37" s="1" t="e">
        <f>(#REF!-AD37)*100</f>
        <v>#REF!</v>
      </c>
      <c r="AF37" s="15">
        <f t="shared" si="47"/>
        <v>15.016666666666671</v>
      </c>
      <c r="AG37" s="1">
        <f t="shared" si="24"/>
        <v>15</v>
      </c>
      <c r="AH37" s="1">
        <f t="shared" si="48"/>
        <v>1</v>
      </c>
      <c r="AI37" s="1" t="str">
        <f t="shared" si="26"/>
        <v>0</v>
      </c>
      <c r="AJ37" s="15">
        <f t="shared" si="49"/>
        <v>19.416666666666664</v>
      </c>
      <c r="AK37" s="1">
        <f t="shared" si="28"/>
        <v>19</v>
      </c>
      <c r="AL37" s="1">
        <f t="shared" si="50"/>
        <v>25</v>
      </c>
      <c r="AM37" s="1">
        <f t="shared" si="30"/>
      </c>
      <c r="AN37" s="15" t="e">
        <f t="shared" si="51"/>
        <v>#REF!</v>
      </c>
      <c r="AO37" s="1" t="e">
        <f t="shared" si="32"/>
        <v>#REF!</v>
      </c>
      <c r="AP37" s="1" t="e">
        <f t="shared" si="52"/>
        <v>#REF!</v>
      </c>
      <c r="AQ37" s="1" t="e">
        <f t="shared" si="34"/>
        <v>#REF!</v>
      </c>
      <c r="AR37" s="9"/>
    </row>
    <row r="38" spans="1:44" ht="15.75">
      <c r="A38" s="45">
        <v>4</v>
      </c>
      <c r="B38" s="68">
        <v>5523</v>
      </c>
      <c r="C38" s="69" t="s">
        <v>275</v>
      </c>
      <c r="D38" s="75" t="s">
        <v>67</v>
      </c>
      <c r="E38" s="70" t="s">
        <v>51</v>
      </c>
      <c r="F38" t="s">
        <v>372</v>
      </c>
      <c r="H38" s="93">
        <v>15.5</v>
      </c>
      <c r="I38" s="32" t="s">
        <v>373</v>
      </c>
      <c r="K38" s="2" t="str">
        <f t="shared" si="0"/>
        <v>15.42</v>
      </c>
      <c r="L38" s="45">
        <v>31.32</v>
      </c>
      <c r="M38" s="32" t="s">
        <v>374</v>
      </c>
      <c r="O38" s="2" t="str">
        <f t="shared" si="1"/>
        <v>17.37</v>
      </c>
      <c r="P38" s="45">
        <v>49.09</v>
      </c>
      <c r="X38" s="1">
        <f t="shared" si="41"/>
        <v>15</v>
      </c>
      <c r="Y38" s="1">
        <f t="shared" si="42"/>
        <v>50</v>
      </c>
      <c r="Z38" s="14">
        <f t="shared" si="43"/>
        <v>31</v>
      </c>
      <c r="AA38" s="1">
        <f t="shared" si="44"/>
        <v>32.00000000000003</v>
      </c>
      <c r="AB38" s="1">
        <f t="shared" si="45"/>
        <v>49</v>
      </c>
      <c r="AC38" s="1">
        <f t="shared" si="46"/>
        <v>9.000000000000341</v>
      </c>
      <c r="AD38" s="1" t="e">
        <f>INT(#REF!)</f>
        <v>#REF!</v>
      </c>
      <c r="AE38" s="1" t="e">
        <f>(#REF!-AD38)*100</f>
        <v>#REF!</v>
      </c>
      <c r="AF38" s="15">
        <f t="shared" si="47"/>
        <v>15.7</v>
      </c>
      <c r="AG38" s="1">
        <f t="shared" si="24"/>
        <v>15</v>
      </c>
      <c r="AH38" s="1">
        <f t="shared" si="48"/>
        <v>42</v>
      </c>
      <c r="AI38" s="1">
        <f t="shared" si="26"/>
      </c>
      <c r="AJ38" s="15">
        <f t="shared" si="49"/>
        <v>17.616666666666674</v>
      </c>
      <c r="AK38" s="1">
        <f t="shared" si="28"/>
        <v>17</v>
      </c>
      <c r="AL38" s="1">
        <f t="shared" si="50"/>
        <v>37</v>
      </c>
      <c r="AM38" s="1">
        <f t="shared" si="30"/>
      </c>
      <c r="AN38" s="15" t="e">
        <f t="shared" si="51"/>
        <v>#REF!</v>
      </c>
      <c r="AO38" s="1" t="e">
        <f t="shared" si="32"/>
        <v>#REF!</v>
      </c>
      <c r="AP38" s="1" t="e">
        <f t="shared" si="52"/>
        <v>#REF!</v>
      </c>
      <c r="AQ38" s="1" t="e">
        <f t="shared" si="34"/>
        <v>#REF!</v>
      </c>
      <c r="AR38" s="13"/>
    </row>
    <row r="39" spans="1:44" ht="15.75">
      <c r="A39" s="54" t="s">
        <v>574</v>
      </c>
      <c r="B39" s="73">
        <v>5525</v>
      </c>
      <c r="C39" s="71" t="s">
        <v>566</v>
      </c>
      <c r="D39" s="75" t="s">
        <v>67</v>
      </c>
      <c r="E39" s="75" t="s">
        <v>51</v>
      </c>
      <c r="F39" t="s">
        <v>110</v>
      </c>
      <c r="H39" s="45">
        <v>16.03</v>
      </c>
      <c r="K39" s="2"/>
      <c r="O39" s="63"/>
      <c r="X39" s="1">
        <f t="shared" si="41"/>
        <v>16</v>
      </c>
      <c r="Y39" s="1">
        <f t="shared" si="42"/>
        <v>3.0000000000001137</v>
      </c>
      <c r="Z39" s="14"/>
      <c r="AA39" s="1"/>
      <c r="AB39" s="1"/>
      <c r="AC39" s="1"/>
      <c r="AD39" s="1"/>
      <c r="AE39" s="1"/>
      <c r="AF39" s="15"/>
      <c r="AG39" s="1"/>
      <c r="AH39" s="1"/>
      <c r="AI39" s="1"/>
      <c r="AJ39" s="15"/>
      <c r="AK39" s="1"/>
      <c r="AL39" s="1"/>
      <c r="AM39" s="1"/>
      <c r="AN39" s="15"/>
      <c r="AO39" s="1"/>
      <c r="AP39" s="1"/>
      <c r="AQ39" s="1"/>
      <c r="AR39" s="13"/>
    </row>
    <row r="40" spans="1:44" ht="15.75">
      <c r="A40" s="54" t="s">
        <v>574</v>
      </c>
      <c r="B40" s="73">
        <v>5532</v>
      </c>
      <c r="C40" s="71" t="s">
        <v>135</v>
      </c>
      <c r="D40" s="75" t="s">
        <v>67</v>
      </c>
      <c r="E40" s="75" t="s">
        <v>51</v>
      </c>
      <c r="F40" t="s">
        <v>376</v>
      </c>
      <c r="H40" s="45">
        <v>18.38</v>
      </c>
      <c r="K40" s="2"/>
      <c r="O40" s="63"/>
      <c r="X40" s="1">
        <f t="shared" si="41"/>
        <v>18</v>
      </c>
      <c r="Y40" s="1">
        <f t="shared" si="42"/>
        <v>37.9999999999999</v>
      </c>
      <c r="Z40" s="14"/>
      <c r="AA40" s="1"/>
      <c r="AB40" s="1"/>
      <c r="AC40" s="1"/>
      <c r="AD40" s="1"/>
      <c r="AE40" s="1"/>
      <c r="AF40" s="15"/>
      <c r="AG40" s="1"/>
      <c r="AH40" s="1"/>
      <c r="AI40" s="1"/>
      <c r="AJ40" s="15"/>
      <c r="AK40" s="1"/>
      <c r="AL40" s="1"/>
      <c r="AM40" s="1"/>
      <c r="AN40" s="15"/>
      <c r="AO40" s="1"/>
      <c r="AP40" s="1"/>
      <c r="AQ40" s="1"/>
      <c r="AR40" s="13"/>
    </row>
    <row r="41" spans="1:44" ht="12.75">
      <c r="A41" s="45"/>
      <c r="K41" s="2">
        <f>IF(ISBLANK(L41),"",AG41&amp;"."&amp;AI41&amp;AH41)</f>
      </c>
      <c r="O41" s="2">
        <f>IF(ISBLANK(P41),"",AK41&amp;"."&amp;AM41&amp;AL41)</f>
      </c>
      <c r="X41" s="1">
        <f t="shared" si="41"/>
        <v>0</v>
      </c>
      <c r="Y41" s="1">
        <f t="shared" si="42"/>
        <v>0</v>
      </c>
      <c r="Z41" s="14">
        <f t="shared" si="43"/>
        <v>0</v>
      </c>
      <c r="AA41" s="1">
        <f>(L41-Z41)*100</f>
        <v>0</v>
      </c>
      <c r="AB41" s="1">
        <f t="shared" si="45"/>
        <v>0</v>
      </c>
      <c r="AC41" s="1">
        <f>(P41-AB41)*100</f>
        <v>0</v>
      </c>
      <c r="AD41" s="1" t="e">
        <f>INT(#REF!)</f>
        <v>#REF!</v>
      </c>
      <c r="AE41" s="1" t="e">
        <f>(#REF!-AD41)*100</f>
        <v>#REF!</v>
      </c>
      <c r="AF41" s="15">
        <f t="shared" si="47"/>
        <v>0</v>
      </c>
      <c r="AG41" s="1">
        <f t="shared" si="24"/>
        <v>0</v>
      </c>
      <c r="AH41" s="1">
        <f t="shared" si="48"/>
        <v>0</v>
      </c>
      <c r="AI41" s="1" t="str">
        <f t="shared" si="26"/>
        <v>0</v>
      </c>
      <c r="AJ41" s="15">
        <f t="shared" si="49"/>
        <v>0</v>
      </c>
      <c r="AK41" s="1">
        <f t="shared" si="28"/>
        <v>0</v>
      </c>
      <c r="AL41" s="1">
        <f t="shared" si="50"/>
        <v>0</v>
      </c>
      <c r="AM41" s="1" t="str">
        <f t="shared" si="30"/>
        <v>0</v>
      </c>
      <c r="AN41" s="15" t="e">
        <f t="shared" si="51"/>
        <v>#REF!</v>
      </c>
      <c r="AO41" s="1" t="e">
        <f t="shared" si="32"/>
        <v>#REF!</v>
      </c>
      <c r="AP41" s="1" t="e">
        <f t="shared" si="52"/>
        <v>#REF!</v>
      </c>
      <c r="AQ41" s="1" t="e">
        <f t="shared" si="34"/>
        <v>#REF!</v>
      </c>
      <c r="AR41" s="9"/>
    </row>
    <row r="42" spans="1:44" ht="15">
      <c r="A42" s="45">
        <v>1</v>
      </c>
      <c r="B42" s="68">
        <v>6508</v>
      </c>
      <c r="C42" s="69" t="s">
        <v>277</v>
      </c>
      <c r="D42" s="75" t="s">
        <v>276</v>
      </c>
      <c r="E42" s="70" t="s">
        <v>51</v>
      </c>
      <c r="F42" t="s">
        <v>383</v>
      </c>
      <c r="H42" s="95">
        <v>17.37</v>
      </c>
      <c r="I42" s="32" t="s">
        <v>382</v>
      </c>
      <c r="K42" s="2" t="str">
        <f>IF(ISBLANK(L42),"",AG42&amp;"."&amp;AI42&amp;AH42)</f>
        <v>18.23</v>
      </c>
      <c r="L42" s="52">
        <v>36</v>
      </c>
      <c r="M42" s="32" t="s">
        <v>384</v>
      </c>
      <c r="N42" s="45">
        <v>1</v>
      </c>
      <c r="O42" s="2" t="str">
        <f>IF(ISBLANK(P42),"",AK42&amp;"."&amp;AM42&amp;AL42)</f>
        <v>19.02</v>
      </c>
      <c r="P42" s="45">
        <v>55.02</v>
      </c>
      <c r="X42" s="1">
        <f t="shared" si="41"/>
        <v>17</v>
      </c>
      <c r="Y42" s="1">
        <f t="shared" si="42"/>
        <v>37.0000000000001</v>
      </c>
      <c r="Z42" s="14">
        <f t="shared" si="43"/>
        <v>36</v>
      </c>
      <c r="AA42" s="1">
        <f>(L42-Z42)*100</f>
        <v>0</v>
      </c>
      <c r="AB42" s="1">
        <f t="shared" si="45"/>
        <v>55</v>
      </c>
      <c r="AC42" s="1">
        <f>(P42-AB42)*100</f>
        <v>2.0000000000003126</v>
      </c>
      <c r="AD42" s="1" t="e">
        <f>INT(#REF!)</f>
        <v>#REF!</v>
      </c>
      <c r="AE42" s="1" t="e">
        <f>(#REF!-AD42)*100</f>
        <v>#REF!</v>
      </c>
      <c r="AF42" s="15">
        <f t="shared" si="47"/>
        <v>18.383333333333333</v>
      </c>
      <c r="AG42" s="1">
        <f t="shared" si="24"/>
        <v>18</v>
      </c>
      <c r="AH42" s="1">
        <f t="shared" si="48"/>
        <v>23</v>
      </c>
      <c r="AI42" s="1">
        <f t="shared" si="26"/>
      </c>
      <c r="AJ42" s="15">
        <f t="shared" si="49"/>
        <v>19.033333333333342</v>
      </c>
      <c r="AK42" s="1">
        <f t="shared" si="28"/>
        <v>19</v>
      </c>
      <c r="AL42" s="1">
        <f t="shared" si="50"/>
        <v>2</v>
      </c>
      <c r="AM42" s="1" t="str">
        <f t="shared" si="30"/>
        <v>0</v>
      </c>
      <c r="AN42" s="15" t="e">
        <f t="shared" si="51"/>
        <v>#REF!</v>
      </c>
      <c r="AO42" s="1" t="e">
        <f t="shared" si="32"/>
        <v>#REF!</v>
      </c>
      <c r="AP42" s="1" t="e">
        <f t="shared" si="52"/>
        <v>#REF!</v>
      </c>
      <c r="AQ42" s="1" t="e">
        <f t="shared" si="34"/>
        <v>#REF!</v>
      </c>
      <c r="AR42" s="9"/>
    </row>
    <row r="43" spans="24:44" ht="12.75">
      <c r="X43" s="1">
        <f t="shared" si="41"/>
        <v>0</v>
      </c>
      <c r="Y43" s="1">
        <f t="shared" si="42"/>
        <v>0</v>
      </c>
      <c r="Z43" s="14">
        <f t="shared" si="43"/>
        <v>0</v>
      </c>
      <c r="AA43" s="1">
        <f>(L43-Z43)*100</f>
        <v>0</v>
      </c>
      <c r="AB43" s="1">
        <f t="shared" si="45"/>
        <v>0</v>
      </c>
      <c r="AC43" s="1">
        <f>(P43-AB43)*100</f>
        <v>0</v>
      </c>
      <c r="AD43" s="1" t="e">
        <f>INT(#REF!)</f>
        <v>#REF!</v>
      </c>
      <c r="AE43" s="1" t="e">
        <f>(#REF!-AD43)*100</f>
        <v>#REF!</v>
      </c>
      <c r="AF43" s="15">
        <f t="shared" si="47"/>
        <v>0</v>
      </c>
      <c r="AG43" s="1">
        <f t="shared" si="24"/>
        <v>0</v>
      </c>
      <c r="AH43" s="1">
        <f t="shared" si="48"/>
        <v>0</v>
      </c>
      <c r="AI43" s="1" t="str">
        <f t="shared" si="26"/>
        <v>0</v>
      </c>
      <c r="AJ43" s="15">
        <f t="shared" si="49"/>
        <v>0</v>
      </c>
      <c r="AK43" s="1">
        <f t="shared" si="28"/>
        <v>0</v>
      </c>
      <c r="AL43" s="1">
        <f t="shared" si="50"/>
        <v>0</v>
      </c>
      <c r="AM43" s="1" t="str">
        <f t="shared" si="30"/>
        <v>0</v>
      </c>
      <c r="AN43" s="15" t="e">
        <f t="shared" si="51"/>
        <v>#REF!</v>
      </c>
      <c r="AO43" s="1" t="e">
        <f t="shared" si="32"/>
        <v>#REF!</v>
      </c>
      <c r="AP43" s="1" t="e">
        <f t="shared" si="52"/>
        <v>#REF!</v>
      </c>
      <c r="AQ43" s="1" t="e">
        <f t="shared" si="34"/>
        <v>#REF!</v>
      </c>
      <c r="AR43" s="46"/>
    </row>
    <row r="44" spans="24:44" ht="12.75">
      <c r="X44" s="1">
        <f t="shared" si="41"/>
        <v>0</v>
      </c>
      <c r="Y44" s="1">
        <f aca="true" t="shared" si="53" ref="Y44:Y51">(H44-X44)*100</f>
        <v>0</v>
      </c>
      <c r="Z44" s="14">
        <f t="shared" si="43"/>
        <v>0</v>
      </c>
      <c r="AA44" s="1">
        <f aca="true" t="shared" si="54" ref="AA44:AA51">(L44-Z44)*100</f>
        <v>0</v>
      </c>
      <c r="AB44" s="1">
        <f t="shared" si="45"/>
        <v>0</v>
      </c>
      <c r="AC44" s="1">
        <f aca="true" t="shared" si="55" ref="AC44:AC51">(P44-AB44)*100</f>
        <v>0</v>
      </c>
      <c r="AD44" s="1" t="e">
        <f>INT(#REF!)</f>
        <v>#REF!</v>
      </c>
      <c r="AE44" s="1" t="e">
        <f>(#REF!-AD44)*100</f>
        <v>#REF!</v>
      </c>
      <c r="AF44" s="15">
        <f t="shared" si="47"/>
        <v>0</v>
      </c>
      <c r="AG44" s="1">
        <f t="shared" si="24"/>
        <v>0</v>
      </c>
      <c r="AH44" s="1">
        <f t="shared" si="48"/>
        <v>0</v>
      </c>
      <c r="AI44" s="1" t="str">
        <f t="shared" si="26"/>
        <v>0</v>
      </c>
      <c r="AJ44" s="15">
        <f t="shared" si="49"/>
        <v>0</v>
      </c>
      <c r="AK44" s="1">
        <f t="shared" si="28"/>
        <v>0</v>
      </c>
      <c r="AL44" s="1">
        <f t="shared" si="50"/>
        <v>0</v>
      </c>
      <c r="AM44" s="1" t="str">
        <f t="shared" si="30"/>
        <v>0</v>
      </c>
      <c r="AN44" s="15" t="e">
        <f t="shared" si="51"/>
        <v>#REF!</v>
      </c>
      <c r="AO44" s="1" t="e">
        <f t="shared" si="32"/>
        <v>#REF!</v>
      </c>
      <c r="AP44" s="1" t="e">
        <f t="shared" si="52"/>
        <v>#REF!</v>
      </c>
      <c r="AQ44" s="1" t="e">
        <f t="shared" si="34"/>
        <v>#REF!</v>
      </c>
      <c r="AR44" s="9"/>
    </row>
    <row r="45" spans="24:44" ht="12.75">
      <c r="X45" s="1">
        <f t="shared" si="41"/>
        <v>0</v>
      </c>
      <c r="Y45" s="1">
        <f t="shared" si="53"/>
        <v>0</v>
      </c>
      <c r="Z45" s="14">
        <f t="shared" si="43"/>
        <v>0</v>
      </c>
      <c r="AA45" s="1">
        <f t="shared" si="54"/>
        <v>0</v>
      </c>
      <c r="AB45" s="1">
        <f t="shared" si="45"/>
        <v>0</v>
      </c>
      <c r="AC45" s="1">
        <f t="shared" si="55"/>
        <v>0</v>
      </c>
      <c r="AD45" s="1" t="e">
        <f>INT(#REF!)</f>
        <v>#REF!</v>
      </c>
      <c r="AE45" s="1" t="e">
        <f>(#REF!-AD45)*100</f>
        <v>#REF!</v>
      </c>
      <c r="AF45" s="15">
        <f t="shared" si="47"/>
        <v>0</v>
      </c>
      <c r="AG45" s="1">
        <f t="shared" si="24"/>
        <v>0</v>
      </c>
      <c r="AH45" s="1">
        <f t="shared" si="48"/>
        <v>0</v>
      </c>
      <c r="AI45" s="1" t="str">
        <f t="shared" si="26"/>
        <v>0</v>
      </c>
      <c r="AJ45" s="15">
        <f t="shared" si="49"/>
        <v>0</v>
      </c>
      <c r="AK45" s="1">
        <f t="shared" si="28"/>
        <v>0</v>
      </c>
      <c r="AL45" s="1">
        <f t="shared" si="50"/>
        <v>0</v>
      </c>
      <c r="AM45" s="1" t="str">
        <f t="shared" si="30"/>
        <v>0</v>
      </c>
      <c r="AN45" s="15" t="e">
        <f t="shared" si="51"/>
        <v>#REF!</v>
      </c>
      <c r="AO45" s="1" t="e">
        <f t="shared" si="32"/>
        <v>#REF!</v>
      </c>
      <c r="AP45" s="1" t="e">
        <f t="shared" si="52"/>
        <v>#REF!</v>
      </c>
      <c r="AQ45" s="1" t="e">
        <f t="shared" si="34"/>
        <v>#REF!</v>
      </c>
      <c r="AR45" s="9"/>
    </row>
    <row r="46" spans="24:44" ht="12.75">
      <c r="X46" s="1">
        <f t="shared" si="41"/>
        <v>0</v>
      </c>
      <c r="Y46" s="1">
        <f t="shared" si="53"/>
        <v>0</v>
      </c>
      <c r="Z46" s="14">
        <f t="shared" si="43"/>
        <v>0</v>
      </c>
      <c r="AA46" s="1">
        <f t="shared" si="54"/>
        <v>0</v>
      </c>
      <c r="AB46" s="1">
        <f t="shared" si="45"/>
        <v>0</v>
      </c>
      <c r="AC46" s="1">
        <f t="shared" si="55"/>
        <v>0</v>
      </c>
      <c r="AD46" s="1" t="e">
        <f>INT(#REF!)</f>
        <v>#REF!</v>
      </c>
      <c r="AE46" s="1" t="e">
        <f>(#REF!-AD46)*100</f>
        <v>#REF!</v>
      </c>
      <c r="AF46" s="15">
        <f t="shared" si="47"/>
        <v>0</v>
      </c>
      <c r="AG46" s="1">
        <f t="shared" si="24"/>
        <v>0</v>
      </c>
      <c r="AH46" s="1">
        <f t="shared" si="48"/>
        <v>0</v>
      </c>
      <c r="AI46" s="1" t="str">
        <f t="shared" si="26"/>
        <v>0</v>
      </c>
      <c r="AJ46" s="15">
        <f t="shared" si="49"/>
        <v>0</v>
      </c>
      <c r="AK46" s="1">
        <f t="shared" si="28"/>
        <v>0</v>
      </c>
      <c r="AL46" s="1">
        <f t="shared" si="50"/>
        <v>0</v>
      </c>
      <c r="AM46" s="1" t="str">
        <f t="shared" si="30"/>
        <v>0</v>
      </c>
      <c r="AN46" s="15" t="e">
        <f t="shared" si="51"/>
        <v>#REF!</v>
      </c>
      <c r="AO46" s="1" t="e">
        <f t="shared" si="32"/>
        <v>#REF!</v>
      </c>
      <c r="AP46" s="1" t="e">
        <f t="shared" si="52"/>
        <v>#REF!</v>
      </c>
      <c r="AQ46" s="1" t="e">
        <f t="shared" si="34"/>
        <v>#REF!</v>
      </c>
      <c r="AR46" s="9"/>
    </row>
    <row r="47" spans="24:44" ht="12.75">
      <c r="X47" s="1">
        <f t="shared" si="41"/>
        <v>0</v>
      </c>
      <c r="Y47" s="1">
        <f t="shared" si="53"/>
        <v>0</v>
      </c>
      <c r="Z47" s="14">
        <f t="shared" si="43"/>
        <v>0</v>
      </c>
      <c r="AA47" s="1">
        <f t="shared" si="54"/>
        <v>0</v>
      </c>
      <c r="AB47" s="1">
        <f t="shared" si="45"/>
        <v>0</v>
      </c>
      <c r="AC47" s="1">
        <f t="shared" si="55"/>
        <v>0</v>
      </c>
      <c r="AD47" s="1" t="e">
        <f>INT(#REF!)</f>
        <v>#REF!</v>
      </c>
      <c r="AE47" s="1" t="e">
        <f>(#REF!-AD47)*100</f>
        <v>#REF!</v>
      </c>
      <c r="AF47" s="15">
        <f t="shared" si="47"/>
        <v>0</v>
      </c>
      <c r="AG47" s="1">
        <f t="shared" si="24"/>
        <v>0</v>
      </c>
      <c r="AH47" s="1">
        <f t="shared" si="48"/>
        <v>0</v>
      </c>
      <c r="AI47" s="1" t="str">
        <f t="shared" si="26"/>
        <v>0</v>
      </c>
      <c r="AJ47" s="15">
        <f t="shared" si="49"/>
        <v>0</v>
      </c>
      <c r="AK47" s="1">
        <f t="shared" si="28"/>
        <v>0</v>
      </c>
      <c r="AL47" s="1">
        <f t="shared" si="50"/>
        <v>0</v>
      </c>
      <c r="AM47" s="1" t="str">
        <f t="shared" si="30"/>
        <v>0</v>
      </c>
      <c r="AN47" s="15" t="e">
        <f t="shared" si="51"/>
        <v>#REF!</v>
      </c>
      <c r="AO47" s="1" t="e">
        <f t="shared" si="32"/>
        <v>#REF!</v>
      </c>
      <c r="AP47" s="1" t="e">
        <f t="shared" si="52"/>
        <v>#REF!</v>
      </c>
      <c r="AQ47" s="1" t="e">
        <f t="shared" si="34"/>
        <v>#REF!</v>
      </c>
      <c r="AR47" s="9"/>
    </row>
    <row r="48" spans="24:44" ht="12.75">
      <c r="X48" s="1">
        <f t="shared" si="41"/>
        <v>0</v>
      </c>
      <c r="Y48" s="1">
        <f t="shared" si="53"/>
        <v>0</v>
      </c>
      <c r="Z48" s="14">
        <f t="shared" si="43"/>
        <v>0</v>
      </c>
      <c r="AA48" s="1">
        <f t="shared" si="54"/>
        <v>0</v>
      </c>
      <c r="AB48" s="1">
        <f t="shared" si="45"/>
        <v>0</v>
      </c>
      <c r="AC48" s="1">
        <f t="shared" si="55"/>
        <v>0</v>
      </c>
      <c r="AD48" s="1" t="e">
        <f>INT(#REF!)</f>
        <v>#REF!</v>
      </c>
      <c r="AE48" s="1" t="e">
        <f>(#REF!-AD48)*100</f>
        <v>#REF!</v>
      </c>
      <c r="AF48" s="15">
        <f t="shared" si="47"/>
        <v>0</v>
      </c>
      <c r="AG48" s="1">
        <f t="shared" si="24"/>
        <v>0</v>
      </c>
      <c r="AH48" s="1">
        <f t="shared" si="48"/>
        <v>0</v>
      </c>
      <c r="AI48" s="1" t="str">
        <f t="shared" si="26"/>
        <v>0</v>
      </c>
      <c r="AJ48" s="15">
        <f t="shared" si="49"/>
        <v>0</v>
      </c>
      <c r="AK48" s="1">
        <f t="shared" si="28"/>
        <v>0</v>
      </c>
      <c r="AL48" s="1">
        <f t="shared" si="50"/>
        <v>0</v>
      </c>
      <c r="AM48" s="1" t="str">
        <f t="shared" si="30"/>
        <v>0</v>
      </c>
      <c r="AN48" s="15" t="e">
        <f t="shared" si="51"/>
        <v>#REF!</v>
      </c>
      <c r="AO48" s="1" t="e">
        <f t="shared" si="32"/>
        <v>#REF!</v>
      </c>
      <c r="AP48" s="1" t="e">
        <f t="shared" si="52"/>
        <v>#REF!</v>
      </c>
      <c r="AQ48" s="1" t="e">
        <f t="shared" si="34"/>
        <v>#REF!</v>
      </c>
      <c r="AR48" s="9"/>
    </row>
    <row r="49" spans="24:44" ht="12.75">
      <c r="X49" s="1">
        <f t="shared" si="41"/>
        <v>0</v>
      </c>
      <c r="Y49" s="1">
        <f t="shared" si="53"/>
        <v>0</v>
      </c>
      <c r="Z49" s="14">
        <f t="shared" si="43"/>
        <v>0</v>
      </c>
      <c r="AA49" s="1">
        <f t="shared" si="54"/>
        <v>0</v>
      </c>
      <c r="AB49" s="1">
        <f t="shared" si="45"/>
        <v>0</v>
      </c>
      <c r="AC49" s="1">
        <f t="shared" si="55"/>
        <v>0</v>
      </c>
      <c r="AD49" s="1" t="e">
        <f>INT(#REF!)</f>
        <v>#REF!</v>
      </c>
      <c r="AE49" s="1" t="e">
        <f>(#REF!-AD49)*100</f>
        <v>#REF!</v>
      </c>
      <c r="AF49" s="15">
        <f t="shared" si="47"/>
        <v>0</v>
      </c>
      <c r="AG49" s="1">
        <f t="shared" si="24"/>
        <v>0</v>
      </c>
      <c r="AH49" s="1">
        <f t="shared" si="48"/>
        <v>0</v>
      </c>
      <c r="AI49" s="1" t="str">
        <f t="shared" si="26"/>
        <v>0</v>
      </c>
      <c r="AJ49" s="15">
        <f t="shared" si="49"/>
        <v>0</v>
      </c>
      <c r="AK49" s="1">
        <f t="shared" si="28"/>
        <v>0</v>
      </c>
      <c r="AL49" s="1">
        <f t="shared" si="50"/>
        <v>0</v>
      </c>
      <c r="AM49" s="1" t="str">
        <f t="shared" si="30"/>
        <v>0</v>
      </c>
      <c r="AN49" s="15" t="e">
        <f t="shared" si="51"/>
        <v>#REF!</v>
      </c>
      <c r="AO49" s="1" t="e">
        <f t="shared" si="32"/>
        <v>#REF!</v>
      </c>
      <c r="AP49" s="1" t="e">
        <f t="shared" si="52"/>
        <v>#REF!</v>
      </c>
      <c r="AQ49" s="1" t="e">
        <f t="shared" si="34"/>
        <v>#REF!</v>
      </c>
      <c r="AR49" s="9"/>
    </row>
    <row r="50" spans="24:44" ht="12.75">
      <c r="X50" s="1">
        <f t="shared" si="41"/>
        <v>0</v>
      </c>
      <c r="Y50" s="1">
        <f t="shared" si="53"/>
        <v>0</v>
      </c>
      <c r="Z50" s="14">
        <f t="shared" si="43"/>
        <v>0</v>
      </c>
      <c r="AA50" s="1">
        <f t="shared" si="54"/>
        <v>0</v>
      </c>
      <c r="AB50" s="1">
        <f t="shared" si="45"/>
        <v>0</v>
      </c>
      <c r="AC50" s="1">
        <f t="shared" si="55"/>
        <v>0</v>
      </c>
      <c r="AD50" s="1" t="e">
        <f>INT(#REF!)</f>
        <v>#REF!</v>
      </c>
      <c r="AE50" s="1" t="e">
        <f>(#REF!-AD50)*100</f>
        <v>#REF!</v>
      </c>
      <c r="AF50" s="15">
        <f t="shared" si="47"/>
        <v>0</v>
      </c>
      <c r="AG50" s="1">
        <f t="shared" si="24"/>
        <v>0</v>
      </c>
      <c r="AH50" s="1">
        <f t="shared" si="48"/>
        <v>0</v>
      </c>
      <c r="AI50" s="1" t="str">
        <f t="shared" si="26"/>
        <v>0</v>
      </c>
      <c r="AJ50" s="15">
        <f t="shared" si="49"/>
        <v>0</v>
      </c>
      <c r="AK50" s="1">
        <f t="shared" si="28"/>
        <v>0</v>
      </c>
      <c r="AL50" s="1">
        <f t="shared" si="50"/>
        <v>0</v>
      </c>
      <c r="AM50" s="1" t="str">
        <f t="shared" si="30"/>
        <v>0</v>
      </c>
      <c r="AN50" s="15" t="e">
        <f t="shared" si="51"/>
        <v>#REF!</v>
      </c>
      <c r="AO50" s="1" t="e">
        <f t="shared" si="32"/>
        <v>#REF!</v>
      </c>
      <c r="AP50" s="1" t="e">
        <f t="shared" si="52"/>
        <v>#REF!</v>
      </c>
      <c r="AQ50" s="1" t="e">
        <f t="shared" si="34"/>
        <v>#REF!</v>
      </c>
      <c r="AR50" s="9"/>
    </row>
    <row r="51" spans="24:43" ht="12.75">
      <c r="X51" s="1">
        <f t="shared" si="41"/>
        <v>0</v>
      </c>
      <c r="Y51" s="1">
        <f t="shared" si="53"/>
        <v>0</v>
      </c>
      <c r="Z51" s="14">
        <f t="shared" si="43"/>
        <v>0</v>
      </c>
      <c r="AA51" s="1">
        <f t="shared" si="54"/>
        <v>0</v>
      </c>
      <c r="AB51" s="1">
        <f t="shared" si="45"/>
        <v>0</v>
      </c>
      <c r="AC51" s="1">
        <f t="shared" si="55"/>
        <v>0</v>
      </c>
      <c r="AD51" s="1" t="e">
        <f>INT(#REF!)</f>
        <v>#REF!</v>
      </c>
      <c r="AE51" s="1" t="e">
        <f>(#REF!-AD51)*100</f>
        <v>#REF!</v>
      </c>
      <c r="AF51" s="15">
        <f t="shared" si="47"/>
        <v>0</v>
      </c>
      <c r="AG51" s="1">
        <f t="shared" si="24"/>
        <v>0</v>
      </c>
      <c r="AH51" s="1">
        <f t="shared" si="48"/>
        <v>0</v>
      </c>
      <c r="AI51" s="1" t="str">
        <f t="shared" si="26"/>
        <v>0</v>
      </c>
      <c r="AJ51" s="15">
        <f t="shared" si="49"/>
        <v>0</v>
      </c>
      <c r="AK51" s="1">
        <f t="shared" si="28"/>
        <v>0</v>
      </c>
      <c r="AL51" s="1">
        <f t="shared" si="50"/>
        <v>0</v>
      </c>
      <c r="AM51" s="1" t="str">
        <f t="shared" si="30"/>
        <v>0</v>
      </c>
      <c r="AN51" s="15" t="e">
        <f t="shared" si="51"/>
        <v>#REF!</v>
      </c>
      <c r="AO51" s="1" t="e">
        <f t="shared" si="32"/>
        <v>#REF!</v>
      </c>
      <c r="AP51" s="1" t="e">
        <f t="shared" si="52"/>
        <v>#REF!</v>
      </c>
      <c r="AQ51" s="1" t="e">
        <f t="shared" si="34"/>
        <v>#REF!</v>
      </c>
    </row>
    <row r="52" spans="24:44" ht="15.75">
      <c r="X52" s="1">
        <f t="shared" si="41"/>
        <v>0</v>
      </c>
      <c r="Y52" s="1">
        <f>(H52-X52)*100</f>
        <v>0</v>
      </c>
      <c r="Z52" s="14">
        <f t="shared" si="43"/>
        <v>0</v>
      </c>
      <c r="AA52" s="1">
        <f>(L52-Z52)*100</f>
        <v>0</v>
      </c>
      <c r="AB52" s="1">
        <f t="shared" si="45"/>
        <v>0</v>
      </c>
      <c r="AC52" s="1">
        <f>(P52-AB52)*100</f>
        <v>0</v>
      </c>
      <c r="AD52" s="1" t="e">
        <f>INT(#REF!)</f>
        <v>#REF!</v>
      </c>
      <c r="AE52" s="1" t="e">
        <f>(#REF!-AD52)*100</f>
        <v>#REF!</v>
      </c>
      <c r="AF52" s="15">
        <f t="shared" si="47"/>
        <v>0</v>
      </c>
      <c r="AG52" s="1">
        <f t="shared" si="24"/>
        <v>0</v>
      </c>
      <c r="AH52" s="1">
        <f t="shared" si="48"/>
        <v>0</v>
      </c>
      <c r="AI52" s="1" t="str">
        <f t="shared" si="26"/>
        <v>0</v>
      </c>
      <c r="AJ52" s="15">
        <f t="shared" si="49"/>
        <v>0</v>
      </c>
      <c r="AK52" s="1">
        <f t="shared" si="28"/>
        <v>0</v>
      </c>
      <c r="AL52" s="1">
        <f t="shared" si="50"/>
        <v>0</v>
      </c>
      <c r="AM52" s="1" t="str">
        <f t="shared" si="30"/>
        <v>0</v>
      </c>
      <c r="AN52" s="15" t="e">
        <f t="shared" si="51"/>
        <v>#REF!</v>
      </c>
      <c r="AO52" s="1" t="e">
        <f t="shared" si="32"/>
        <v>#REF!</v>
      </c>
      <c r="AP52" s="1" t="e">
        <f t="shared" si="52"/>
        <v>#REF!</v>
      </c>
      <c r="AQ52" s="1" t="e">
        <f t="shared" si="34"/>
        <v>#REF!</v>
      </c>
      <c r="AR52" s="13"/>
    </row>
    <row r="53" spans="24:44" ht="12.75">
      <c r="X53" s="1">
        <f t="shared" si="41"/>
        <v>0</v>
      </c>
      <c r="Y53" s="1">
        <f>(H53-X53)*100</f>
        <v>0</v>
      </c>
      <c r="Z53" s="14">
        <f t="shared" si="43"/>
        <v>0</v>
      </c>
      <c r="AA53" s="1">
        <f>(L53-Z53)*100</f>
        <v>0</v>
      </c>
      <c r="AB53" s="1">
        <f t="shared" si="45"/>
        <v>0</v>
      </c>
      <c r="AC53" s="1">
        <f>(P53-AB53)*100</f>
        <v>0</v>
      </c>
      <c r="AD53" s="1" t="e">
        <f>INT(#REF!)</f>
        <v>#REF!</v>
      </c>
      <c r="AE53" s="1" t="e">
        <f>(#REF!-AD53)*100</f>
        <v>#REF!</v>
      </c>
      <c r="AF53" s="15">
        <f t="shared" si="47"/>
        <v>0</v>
      </c>
      <c r="AG53" s="1">
        <f t="shared" si="24"/>
        <v>0</v>
      </c>
      <c r="AH53" s="1">
        <f t="shared" si="48"/>
        <v>0</v>
      </c>
      <c r="AI53" s="1" t="str">
        <f t="shared" si="26"/>
        <v>0</v>
      </c>
      <c r="AJ53" s="15">
        <f t="shared" si="49"/>
        <v>0</v>
      </c>
      <c r="AK53" s="1">
        <f t="shared" si="28"/>
        <v>0</v>
      </c>
      <c r="AL53" s="1">
        <f t="shared" si="50"/>
        <v>0</v>
      </c>
      <c r="AM53" s="1" t="str">
        <f t="shared" si="30"/>
        <v>0</v>
      </c>
      <c r="AN53" s="15" t="e">
        <f t="shared" si="51"/>
        <v>#REF!</v>
      </c>
      <c r="AO53" s="1" t="e">
        <f t="shared" si="32"/>
        <v>#REF!</v>
      </c>
      <c r="AP53" s="1" t="e">
        <f t="shared" si="52"/>
        <v>#REF!</v>
      </c>
      <c r="AQ53" s="1" t="e">
        <f t="shared" si="34"/>
        <v>#REF!</v>
      </c>
      <c r="AR53" s="9"/>
    </row>
    <row r="54" spans="24:44" ht="12.75">
      <c r="X54" s="1">
        <f t="shared" si="41"/>
        <v>0</v>
      </c>
      <c r="Y54" s="1">
        <f>(H54-X54)*100</f>
        <v>0</v>
      </c>
      <c r="Z54" s="14">
        <f t="shared" si="43"/>
        <v>0</v>
      </c>
      <c r="AA54" s="1">
        <f>(L54-Z54)*100</f>
        <v>0</v>
      </c>
      <c r="AB54" s="1">
        <f t="shared" si="45"/>
        <v>0</v>
      </c>
      <c r="AC54" s="1">
        <f>(P54-AB54)*100</f>
        <v>0</v>
      </c>
      <c r="AD54" s="1" t="e">
        <f>INT(#REF!)</f>
        <v>#REF!</v>
      </c>
      <c r="AE54" s="1" t="e">
        <f>(#REF!-AD54)*100</f>
        <v>#REF!</v>
      </c>
      <c r="AF54" s="15">
        <f t="shared" si="47"/>
        <v>0</v>
      </c>
      <c r="AG54" s="1">
        <f t="shared" si="24"/>
        <v>0</v>
      </c>
      <c r="AH54" s="1">
        <f t="shared" si="48"/>
        <v>0</v>
      </c>
      <c r="AI54" s="1" t="str">
        <f t="shared" si="26"/>
        <v>0</v>
      </c>
      <c r="AJ54" s="15">
        <f t="shared" si="49"/>
        <v>0</v>
      </c>
      <c r="AK54" s="1">
        <f t="shared" si="28"/>
        <v>0</v>
      </c>
      <c r="AL54" s="1">
        <f t="shared" si="50"/>
        <v>0</v>
      </c>
      <c r="AM54" s="1" t="str">
        <f t="shared" si="30"/>
        <v>0</v>
      </c>
      <c r="AN54" s="15" t="e">
        <f t="shared" si="51"/>
        <v>#REF!</v>
      </c>
      <c r="AO54" s="1" t="e">
        <f t="shared" si="32"/>
        <v>#REF!</v>
      </c>
      <c r="AP54" s="1" t="e">
        <f t="shared" si="52"/>
        <v>#REF!</v>
      </c>
      <c r="AQ54" s="1" t="e">
        <f t="shared" si="34"/>
        <v>#REF!</v>
      </c>
      <c r="AR54" s="9"/>
    </row>
    <row r="55" spans="24:44" ht="12.75">
      <c r="X55" s="1">
        <f t="shared" si="41"/>
        <v>0</v>
      </c>
      <c r="Y55" s="1">
        <f>(H55-X55)*100</f>
        <v>0</v>
      </c>
      <c r="Z55" s="14">
        <f t="shared" si="43"/>
        <v>0</v>
      </c>
      <c r="AA55" s="1">
        <f>(L55-Z55)*100</f>
        <v>0</v>
      </c>
      <c r="AB55" s="1">
        <f t="shared" si="45"/>
        <v>0</v>
      </c>
      <c r="AC55" s="1">
        <f>(P55-AB55)*100</f>
        <v>0</v>
      </c>
      <c r="AD55" s="1" t="e">
        <f>INT(#REF!)</f>
        <v>#REF!</v>
      </c>
      <c r="AE55" s="1" t="e">
        <f>(#REF!-AD55)*100</f>
        <v>#REF!</v>
      </c>
      <c r="AF55" s="15">
        <f t="shared" si="47"/>
        <v>0</v>
      </c>
      <c r="AG55" s="1">
        <f t="shared" si="24"/>
        <v>0</v>
      </c>
      <c r="AH55" s="1">
        <f t="shared" si="48"/>
        <v>0</v>
      </c>
      <c r="AI55" s="1" t="str">
        <f t="shared" si="26"/>
        <v>0</v>
      </c>
      <c r="AJ55" s="15">
        <f t="shared" si="49"/>
        <v>0</v>
      </c>
      <c r="AK55" s="1">
        <f t="shared" si="28"/>
        <v>0</v>
      </c>
      <c r="AL55" s="1">
        <f t="shared" si="50"/>
        <v>0</v>
      </c>
      <c r="AM55" s="1" t="str">
        <f t="shared" si="30"/>
        <v>0</v>
      </c>
      <c r="AN55" s="15" t="e">
        <f t="shared" si="51"/>
        <v>#REF!</v>
      </c>
      <c r="AO55" s="1" t="e">
        <f t="shared" si="32"/>
        <v>#REF!</v>
      </c>
      <c r="AP55" s="1" t="e">
        <f t="shared" si="52"/>
        <v>#REF!</v>
      </c>
      <c r="AQ55" s="1" t="e">
        <f t="shared" si="34"/>
        <v>#REF!</v>
      </c>
      <c r="AR55" s="9"/>
    </row>
    <row r="56" spans="24:44" ht="12.75">
      <c r="X56" s="1">
        <f t="shared" si="41"/>
        <v>0</v>
      </c>
      <c r="Y56" s="1">
        <f>(H56-X56)*100</f>
        <v>0</v>
      </c>
      <c r="Z56" s="14">
        <f t="shared" si="43"/>
        <v>0</v>
      </c>
      <c r="AA56" s="1">
        <f>(L56-Z56)*100</f>
        <v>0</v>
      </c>
      <c r="AB56" s="1">
        <f t="shared" si="45"/>
        <v>0</v>
      </c>
      <c r="AC56" s="1">
        <f>(P56-AB56)*100</f>
        <v>0</v>
      </c>
      <c r="AD56" s="1" t="e">
        <f>INT(#REF!)</f>
        <v>#REF!</v>
      </c>
      <c r="AE56" s="1" t="e">
        <f>(#REF!-AD56)*100</f>
        <v>#REF!</v>
      </c>
      <c r="AF56" s="15">
        <f t="shared" si="47"/>
        <v>0</v>
      </c>
      <c r="AG56" s="1">
        <f t="shared" si="24"/>
        <v>0</v>
      </c>
      <c r="AH56" s="1">
        <f t="shared" si="48"/>
        <v>0</v>
      </c>
      <c r="AI56" s="1" t="str">
        <f t="shared" si="26"/>
        <v>0</v>
      </c>
      <c r="AJ56" s="15">
        <f t="shared" si="49"/>
        <v>0</v>
      </c>
      <c r="AK56" s="1">
        <f t="shared" si="28"/>
        <v>0</v>
      </c>
      <c r="AL56" s="1">
        <f t="shared" si="50"/>
        <v>0</v>
      </c>
      <c r="AM56" s="1" t="str">
        <f t="shared" si="30"/>
        <v>0</v>
      </c>
      <c r="AN56" s="15" t="e">
        <f t="shared" si="51"/>
        <v>#REF!</v>
      </c>
      <c r="AO56" s="1" t="e">
        <f t="shared" si="32"/>
        <v>#REF!</v>
      </c>
      <c r="AP56" s="1" t="e">
        <f t="shared" si="52"/>
        <v>#REF!</v>
      </c>
      <c r="AQ56" s="1" t="e">
        <f t="shared" si="34"/>
        <v>#REF!</v>
      </c>
      <c r="AR56" s="46"/>
    </row>
    <row r="57" spans="24:44" ht="12.75">
      <c r="X57" s="1">
        <f t="shared" si="41"/>
        <v>0</v>
      </c>
      <c r="Y57" s="1">
        <f aca="true" t="shared" si="56" ref="Y57:Y64">(H57-X57)*100</f>
        <v>0</v>
      </c>
      <c r="Z57" s="14">
        <f t="shared" si="43"/>
        <v>0</v>
      </c>
      <c r="AA57" s="1">
        <f aca="true" t="shared" si="57" ref="AA57:AA64">(L57-Z57)*100</f>
        <v>0</v>
      </c>
      <c r="AB57" s="1">
        <f t="shared" si="45"/>
        <v>0</v>
      </c>
      <c r="AC57" s="1">
        <f aca="true" t="shared" si="58" ref="AC57:AC64">(P57-AB57)*100</f>
        <v>0</v>
      </c>
      <c r="AD57" s="1" t="e">
        <f>INT(#REF!)</f>
        <v>#REF!</v>
      </c>
      <c r="AE57" s="1" t="e">
        <f>(#REF!-AD57)*100</f>
        <v>#REF!</v>
      </c>
      <c r="AF57" s="15">
        <f t="shared" si="47"/>
        <v>0</v>
      </c>
      <c r="AG57" s="1">
        <f t="shared" si="24"/>
        <v>0</v>
      </c>
      <c r="AH57" s="1">
        <f t="shared" si="48"/>
        <v>0</v>
      </c>
      <c r="AI57" s="1" t="str">
        <f t="shared" si="26"/>
        <v>0</v>
      </c>
      <c r="AJ57" s="15">
        <f t="shared" si="49"/>
        <v>0</v>
      </c>
      <c r="AK57" s="1">
        <f t="shared" si="28"/>
        <v>0</v>
      </c>
      <c r="AL57" s="1">
        <f t="shared" si="50"/>
        <v>0</v>
      </c>
      <c r="AM57" s="1" t="str">
        <f t="shared" si="30"/>
        <v>0</v>
      </c>
      <c r="AN57" s="15" t="e">
        <f t="shared" si="51"/>
        <v>#REF!</v>
      </c>
      <c r="AO57" s="1" t="e">
        <f t="shared" si="32"/>
        <v>#REF!</v>
      </c>
      <c r="AP57" s="1" t="e">
        <f t="shared" si="52"/>
        <v>#REF!</v>
      </c>
      <c r="AQ57" s="1" t="e">
        <f t="shared" si="34"/>
        <v>#REF!</v>
      </c>
      <c r="AR57" s="9"/>
    </row>
    <row r="58" spans="24:44" ht="12.75">
      <c r="X58" s="1">
        <f t="shared" si="41"/>
        <v>0</v>
      </c>
      <c r="Y58" s="1">
        <f t="shared" si="56"/>
        <v>0</v>
      </c>
      <c r="Z58" s="14">
        <f t="shared" si="43"/>
        <v>0</v>
      </c>
      <c r="AA58" s="1">
        <f t="shared" si="57"/>
        <v>0</v>
      </c>
      <c r="AB58" s="1">
        <f t="shared" si="45"/>
        <v>0</v>
      </c>
      <c r="AC58" s="1">
        <f t="shared" si="58"/>
        <v>0</v>
      </c>
      <c r="AD58" s="1" t="e">
        <f>INT(#REF!)</f>
        <v>#REF!</v>
      </c>
      <c r="AE58" s="1" t="e">
        <f>(#REF!-AD58)*100</f>
        <v>#REF!</v>
      </c>
      <c r="AF58" s="15">
        <f t="shared" si="47"/>
        <v>0</v>
      </c>
      <c r="AG58" s="1">
        <f t="shared" si="24"/>
        <v>0</v>
      </c>
      <c r="AH58" s="1">
        <f t="shared" si="48"/>
        <v>0</v>
      </c>
      <c r="AI58" s="1" t="str">
        <f t="shared" si="26"/>
        <v>0</v>
      </c>
      <c r="AJ58" s="15">
        <f t="shared" si="49"/>
        <v>0</v>
      </c>
      <c r="AK58" s="1">
        <f t="shared" si="28"/>
        <v>0</v>
      </c>
      <c r="AL58" s="1">
        <f t="shared" si="50"/>
        <v>0</v>
      </c>
      <c r="AM58" s="1" t="str">
        <f t="shared" si="30"/>
        <v>0</v>
      </c>
      <c r="AN58" s="15" t="e">
        <f t="shared" si="51"/>
        <v>#REF!</v>
      </c>
      <c r="AO58" s="1" t="e">
        <f t="shared" si="32"/>
        <v>#REF!</v>
      </c>
      <c r="AP58" s="1" t="e">
        <f t="shared" si="52"/>
        <v>#REF!</v>
      </c>
      <c r="AQ58" s="1" t="e">
        <f t="shared" si="34"/>
        <v>#REF!</v>
      </c>
      <c r="AR58" s="9"/>
    </row>
    <row r="59" spans="24:44" ht="12.75">
      <c r="X59" s="1">
        <f t="shared" si="41"/>
        <v>0</v>
      </c>
      <c r="Y59" s="1">
        <f t="shared" si="56"/>
        <v>0</v>
      </c>
      <c r="Z59" s="14">
        <f t="shared" si="43"/>
        <v>0</v>
      </c>
      <c r="AA59" s="1">
        <f t="shared" si="57"/>
        <v>0</v>
      </c>
      <c r="AB59" s="1">
        <f t="shared" si="45"/>
        <v>0</v>
      </c>
      <c r="AC59" s="1">
        <f t="shared" si="58"/>
        <v>0</v>
      </c>
      <c r="AD59" s="1" t="e">
        <f>INT(#REF!)</f>
        <v>#REF!</v>
      </c>
      <c r="AE59" s="1" t="e">
        <f>(#REF!-AD59)*100</f>
        <v>#REF!</v>
      </c>
      <c r="AF59" s="15">
        <f t="shared" si="47"/>
        <v>0</v>
      </c>
      <c r="AG59" s="1">
        <f t="shared" si="24"/>
        <v>0</v>
      </c>
      <c r="AH59" s="1">
        <f t="shared" si="48"/>
        <v>0</v>
      </c>
      <c r="AI59" s="1" t="str">
        <f t="shared" si="26"/>
        <v>0</v>
      </c>
      <c r="AJ59" s="15">
        <f t="shared" si="49"/>
        <v>0</v>
      </c>
      <c r="AK59" s="1">
        <f t="shared" si="28"/>
        <v>0</v>
      </c>
      <c r="AL59" s="1">
        <f t="shared" si="50"/>
        <v>0</v>
      </c>
      <c r="AM59" s="1" t="str">
        <f t="shared" si="30"/>
        <v>0</v>
      </c>
      <c r="AN59" s="15" t="e">
        <f t="shared" si="51"/>
        <v>#REF!</v>
      </c>
      <c r="AO59" s="1" t="e">
        <f t="shared" si="32"/>
        <v>#REF!</v>
      </c>
      <c r="AP59" s="1" t="e">
        <f t="shared" si="52"/>
        <v>#REF!</v>
      </c>
      <c r="AQ59" s="1" t="e">
        <f t="shared" si="34"/>
        <v>#REF!</v>
      </c>
      <c r="AR59" s="9"/>
    </row>
    <row r="60" spans="24:44" ht="12.75">
      <c r="X60" s="1">
        <f t="shared" si="41"/>
        <v>0</v>
      </c>
      <c r="Y60" s="1">
        <f t="shared" si="56"/>
        <v>0</v>
      </c>
      <c r="Z60" s="14">
        <f t="shared" si="43"/>
        <v>0</v>
      </c>
      <c r="AA60" s="1">
        <f t="shared" si="57"/>
        <v>0</v>
      </c>
      <c r="AB60" s="1">
        <f t="shared" si="45"/>
        <v>0</v>
      </c>
      <c r="AC60" s="1">
        <f t="shared" si="58"/>
        <v>0</v>
      </c>
      <c r="AD60" s="1" t="e">
        <f>INT(#REF!)</f>
        <v>#REF!</v>
      </c>
      <c r="AE60" s="1" t="e">
        <f>(#REF!-AD60)*100</f>
        <v>#REF!</v>
      </c>
      <c r="AF60" s="15">
        <f t="shared" si="47"/>
        <v>0</v>
      </c>
      <c r="AG60" s="1">
        <f t="shared" si="24"/>
        <v>0</v>
      </c>
      <c r="AH60" s="1">
        <f t="shared" si="48"/>
        <v>0</v>
      </c>
      <c r="AI60" s="1" t="str">
        <f t="shared" si="26"/>
        <v>0</v>
      </c>
      <c r="AJ60" s="15">
        <f t="shared" si="49"/>
        <v>0</v>
      </c>
      <c r="AK60" s="1">
        <f t="shared" si="28"/>
        <v>0</v>
      </c>
      <c r="AL60" s="1">
        <f t="shared" si="50"/>
        <v>0</v>
      </c>
      <c r="AM60" s="1" t="str">
        <f t="shared" si="30"/>
        <v>0</v>
      </c>
      <c r="AN60" s="15" t="e">
        <f t="shared" si="51"/>
        <v>#REF!</v>
      </c>
      <c r="AO60" s="1" t="e">
        <f t="shared" si="32"/>
        <v>#REF!</v>
      </c>
      <c r="AP60" s="1" t="e">
        <f t="shared" si="52"/>
        <v>#REF!</v>
      </c>
      <c r="AQ60" s="1" t="e">
        <f t="shared" si="34"/>
        <v>#REF!</v>
      </c>
      <c r="AR60" s="9"/>
    </row>
    <row r="61" spans="24:44" ht="12.75">
      <c r="X61" s="1">
        <f t="shared" si="41"/>
        <v>0</v>
      </c>
      <c r="Y61" s="1">
        <f t="shared" si="56"/>
        <v>0</v>
      </c>
      <c r="Z61" s="14">
        <f t="shared" si="43"/>
        <v>0</v>
      </c>
      <c r="AA61" s="1">
        <f t="shared" si="57"/>
        <v>0</v>
      </c>
      <c r="AB61" s="1">
        <f t="shared" si="45"/>
        <v>0</v>
      </c>
      <c r="AC61" s="1">
        <f t="shared" si="58"/>
        <v>0</v>
      </c>
      <c r="AD61" s="1" t="e">
        <f>INT(#REF!)</f>
        <v>#REF!</v>
      </c>
      <c r="AE61" s="1" t="e">
        <f>(#REF!-AD61)*100</f>
        <v>#REF!</v>
      </c>
      <c r="AF61" s="15">
        <f t="shared" si="47"/>
        <v>0</v>
      </c>
      <c r="AG61" s="1">
        <f t="shared" si="24"/>
        <v>0</v>
      </c>
      <c r="AH61" s="1">
        <f t="shared" si="48"/>
        <v>0</v>
      </c>
      <c r="AI61" s="1" t="str">
        <f t="shared" si="26"/>
        <v>0</v>
      </c>
      <c r="AJ61" s="15">
        <f t="shared" si="49"/>
        <v>0</v>
      </c>
      <c r="AK61" s="1">
        <f t="shared" si="28"/>
        <v>0</v>
      </c>
      <c r="AL61" s="1">
        <f t="shared" si="50"/>
        <v>0</v>
      </c>
      <c r="AM61" s="1" t="str">
        <f t="shared" si="30"/>
        <v>0</v>
      </c>
      <c r="AN61" s="15" t="e">
        <f t="shared" si="51"/>
        <v>#REF!</v>
      </c>
      <c r="AO61" s="1" t="e">
        <f t="shared" si="32"/>
        <v>#REF!</v>
      </c>
      <c r="AP61" s="1" t="e">
        <f t="shared" si="52"/>
        <v>#REF!</v>
      </c>
      <c r="AQ61" s="1" t="e">
        <f t="shared" si="34"/>
        <v>#REF!</v>
      </c>
      <c r="AR61" s="9"/>
    </row>
    <row r="62" spans="24:44" ht="12.75">
      <c r="X62" s="1">
        <f t="shared" si="41"/>
        <v>0</v>
      </c>
      <c r="Y62" s="1">
        <f t="shared" si="56"/>
        <v>0</v>
      </c>
      <c r="Z62" s="14">
        <f t="shared" si="43"/>
        <v>0</v>
      </c>
      <c r="AA62" s="1">
        <f t="shared" si="57"/>
        <v>0</v>
      </c>
      <c r="AB62" s="1">
        <f t="shared" si="45"/>
        <v>0</v>
      </c>
      <c r="AC62" s="1">
        <f t="shared" si="58"/>
        <v>0</v>
      </c>
      <c r="AD62" s="1" t="e">
        <f>INT(#REF!)</f>
        <v>#REF!</v>
      </c>
      <c r="AE62" s="1" t="e">
        <f>(#REF!-AD62)*100</f>
        <v>#REF!</v>
      </c>
      <c r="AF62" s="15">
        <f t="shared" si="47"/>
        <v>0</v>
      </c>
      <c r="AG62" s="1">
        <f t="shared" si="24"/>
        <v>0</v>
      </c>
      <c r="AH62" s="1">
        <f t="shared" si="48"/>
        <v>0</v>
      </c>
      <c r="AI62" s="1" t="str">
        <f t="shared" si="26"/>
        <v>0</v>
      </c>
      <c r="AJ62" s="15">
        <f t="shared" si="49"/>
        <v>0</v>
      </c>
      <c r="AK62" s="1">
        <f t="shared" si="28"/>
        <v>0</v>
      </c>
      <c r="AL62" s="1">
        <f t="shared" si="50"/>
        <v>0</v>
      </c>
      <c r="AM62" s="1" t="str">
        <f t="shared" si="30"/>
        <v>0</v>
      </c>
      <c r="AN62" s="15" t="e">
        <f t="shared" si="51"/>
        <v>#REF!</v>
      </c>
      <c r="AO62" s="1" t="e">
        <f t="shared" si="32"/>
        <v>#REF!</v>
      </c>
      <c r="AP62" s="1" t="e">
        <f t="shared" si="52"/>
        <v>#REF!</v>
      </c>
      <c r="AQ62" s="1" t="e">
        <f t="shared" si="34"/>
        <v>#REF!</v>
      </c>
      <c r="AR62" s="9"/>
    </row>
    <row r="63" spans="24:44" ht="12.75">
      <c r="X63" s="1">
        <f t="shared" si="41"/>
        <v>0</v>
      </c>
      <c r="Y63" s="1">
        <f t="shared" si="56"/>
        <v>0</v>
      </c>
      <c r="Z63" s="14">
        <f t="shared" si="43"/>
        <v>0</v>
      </c>
      <c r="AA63" s="1">
        <f t="shared" si="57"/>
        <v>0</v>
      </c>
      <c r="AB63" s="1">
        <f t="shared" si="45"/>
        <v>0</v>
      </c>
      <c r="AC63" s="1">
        <f t="shared" si="58"/>
        <v>0</v>
      </c>
      <c r="AD63" s="1" t="e">
        <f>INT(#REF!)</f>
        <v>#REF!</v>
      </c>
      <c r="AE63" s="1" t="e">
        <f>(#REF!-AD63)*100</f>
        <v>#REF!</v>
      </c>
      <c r="AF63" s="15">
        <f t="shared" si="47"/>
        <v>0</v>
      </c>
      <c r="AG63" s="1">
        <f t="shared" si="24"/>
        <v>0</v>
      </c>
      <c r="AH63" s="1">
        <f t="shared" si="48"/>
        <v>0</v>
      </c>
      <c r="AI63" s="1" t="str">
        <f t="shared" si="26"/>
        <v>0</v>
      </c>
      <c r="AJ63" s="15">
        <f t="shared" si="49"/>
        <v>0</v>
      </c>
      <c r="AK63" s="1">
        <f t="shared" si="28"/>
        <v>0</v>
      </c>
      <c r="AL63" s="1">
        <f t="shared" si="50"/>
        <v>0</v>
      </c>
      <c r="AM63" s="1" t="str">
        <f t="shared" si="30"/>
        <v>0</v>
      </c>
      <c r="AN63" s="15" t="e">
        <f t="shared" si="51"/>
        <v>#REF!</v>
      </c>
      <c r="AO63" s="1" t="e">
        <f t="shared" si="32"/>
        <v>#REF!</v>
      </c>
      <c r="AP63" s="1" t="e">
        <f t="shared" si="52"/>
        <v>#REF!</v>
      </c>
      <c r="AQ63" s="1" t="e">
        <f t="shared" si="34"/>
        <v>#REF!</v>
      </c>
      <c r="AR63" s="9"/>
    </row>
    <row r="64" spans="24:43" ht="12.75">
      <c r="X64" s="1">
        <f t="shared" si="41"/>
        <v>0</v>
      </c>
      <c r="Y64" s="1">
        <f t="shared" si="56"/>
        <v>0</v>
      </c>
      <c r="Z64" s="14">
        <f t="shared" si="43"/>
        <v>0</v>
      </c>
      <c r="AA64" s="1">
        <f t="shared" si="57"/>
        <v>0</v>
      </c>
      <c r="AB64" s="1">
        <f t="shared" si="45"/>
        <v>0</v>
      </c>
      <c r="AC64" s="1">
        <f t="shared" si="58"/>
        <v>0</v>
      </c>
      <c r="AD64" s="1" t="e">
        <f>INT(#REF!)</f>
        <v>#REF!</v>
      </c>
      <c r="AE64" s="1" t="e">
        <f>(#REF!-AD64)*100</f>
        <v>#REF!</v>
      </c>
      <c r="AF64" s="15">
        <f t="shared" si="47"/>
        <v>0</v>
      </c>
      <c r="AG64" s="1">
        <f>ROUND(INT(AF64),0)</f>
        <v>0</v>
      </c>
      <c r="AH64" s="1">
        <f t="shared" si="48"/>
        <v>0</v>
      </c>
      <c r="AI64" s="1" t="str">
        <f>IF(AH64&lt;10,"0","")</f>
        <v>0</v>
      </c>
      <c r="AJ64" s="15">
        <f t="shared" si="49"/>
        <v>0</v>
      </c>
      <c r="AK64" s="1">
        <f>ROUND(INT(AJ64),0)</f>
        <v>0</v>
      </c>
      <c r="AL64" s="1">
        <f t="shared" si="50"/>
        <v>0</v>
      </c>
      <c r="AM64" s="1" t="str">
        <f>IF(AL64&lt;10,"0","")</f>
        <v>0</v>
      </c>
      <c r="AN64" s="15" t="e">
        <f t="shared" si="51"/>
        <v>#REF!</v>
      </c>
      <c r="AO64" s="1" t="e">
        <f>ROUND(INT(AN64),0)</f>
        <v>#REF!</v>
      </c>
      <c r="AP64" s="1" t="e">
        <f t="shared" si="52"/>
        <v>#REF!</v>
      </c>
      <c r="AQ64" s="1" t="e">
        <f>IF(AP64&lt;10,"0","")</f>
        <v>#REF!</v>
      </c>
    </row>
    <row r="87" spans="2:14" ht="15">
      <c r="B87" s="68">
        <v>6500</v>
      </c>
      <c r="C87" s="69" t="s">
        <v>257</v>
      </c>
      <c r="D87" s="70" t="s">
        <v>76</v>
      </c>
      <c r="E87" s="44" t="s">
        <v>51</v>
      </c>
      <c r="F87" s="70" t="s">
        <v>278</v>
      </c>
      <c r="G87" s="70" t="s">
        <v>279</v>
      </c>
      <c r="H87" s="70" t="s">
        <v>280</v>
      </c>
      <c r="I87" s="91" t="s">
        <v>281</v>
      </c>
      <c r="J87" s="78" t="s">
        <v>282</v>
      </c>
      <c r="K87" s="78"/>
      <c r="L87" s="78"/>
      <c r="M87" s="91"/>
      <c r="N87" s="78"/>
    </row>
    <row r="88" spans="2:14" ht="15">
      <c r="B88" s="68">
        <v>6501</v>
      </c>
      <c r="C88" s="69" t="s">
        <v>140</v>
      </c>
      <c r="D88" s="70" t="s">
        <v>76</v>
      </c>
      <c r="E88" s="44" t="s">
        <v>51</v>
      </c>
      <c r="F88" s="70" t="s">
        <v>88</v>
      </c>
      <c r="G88" s="70" t="s">
        <v>90</v>
      </c>
      <c r="H88" s="70" t="s">
        <v>89</v>
      </c>
      <c r="I88" s="92" t="s">
        <v>91</v>
      </c>
      <c r="J88" s="70" t="s">
        <v>283</v>
      </c>
      <c r="K88" s="70"/>
      <c r="L88" s="78"/>
      <c r="M88" s="91"/>
      <c r="N88" s="78"/>
    </row>
    <row r="89" spans="2:14" ht="15">
      <c r="B89" s="68">
        <v>6502</v>
      </c>
      <c r="C89" s="69" t="s">
        <v>258</v>
      </c>
      <c r="D89" s="70" t="s">
        <v>76</v>
      </c>
      <c r="E89" s="44" t="s">
        <v>51</v>
      </c>
      <c r="F89" s="70" t="s">
        <v>284</v>
      </c>
      <c r="G89" s="70" t="s">
        <v>285</v>
      </c>
      <c r="H89" s="70" t="s">
        <v>286</v>
      </c>
      <c r="I89" s="92" t="s">
        <v>287</v>
      </c>
      <c r="J89" s="70" t="s">
        <v>288</v>
      </c>
      <c r="K89" s="70" t="s">
        <v>289</v>
      </c>
      <c r="L89" s="78"/>
      <c r="M89" s="91"/>
      <c r="N89" s="78"/>
    </row>
    <row r="90" spans="2:14" ht="15">
      <c r="B90" s="68">
        <v>6503</v>
      </c>
      <c r="C90" s="69" t="s">
        <v>139</v>
      </c>
      <c r="D90" s="70" t="s">
        <v>76</v>
      </c>
      <c r="E90" s="44" t="s">
        <v>51</v>
      </c>
      <c r="F90" s="70" t="s">
        <v>290</v>
      </c>
      <c r="G90" s="70" t="s">
        <v>291</v>
      </c>
      <c r="H90" s="70" t="s">
        <v>292</v>
      </c>
      <c r="I90" s="91"/>
      <c r="J90" s="78"/>
      <c r="K90" s="78"/>
      <c r="L90" s="78"/>
      <c r="M90" s="91"/>
      <c r="N90" s="78"/>
    </row>
    <row r="91" spans="2:14" ht="15">
      <c r="B91" s="68">
        <v>6504</v>
      </c>
      <c r="C91" s="69" t="s">
        <v>259</v>
      </c>
      <c r="D91" s="70" t="s">
        <v>76</v>
      </c>
      <c r="E91" s="44" t="s">
        <v>51</v>
      </c>
      <c r="F91" s="70" t="s">
        <v>94</v>
      </c>
      <c r="G91" s="78" t="s">
        <v>293</v>
      </c>
      <c r="H91" s="78" t="s">
        <v>294</v>
      </c>
      <c r="I91" s="91" t="s">
        <v>93</v>
      </c>
      <c r="J91" s="78" t="s">
        <v>92</v>
      </c>
      <c r="K91" s="78" t="s">
        <v>95</v>
      </c>
      <c r="L91" s="78"/>
      <c r="M91" s="91"/>
      <c r="N91" s="78"/>
    </row>
    <row r="92" spans="2:14" ht="15">
      <c r="B92" s="68">
        <v>6505</v>
      </c>
      <c r="C92" s="71" t="s">
        <v>260</v>
      </c>
      <c r="D92" s="70" t="s">
        <v>76</v>
      </c>
      <c r="E92" s="44" t="s">
        <v>51</v>
      </c>
      <c r="F92" s="70" t="s">
        <v>212</v>
      </c>
      <c r="G92" s="78" t="s">
        <v>251</v>
      </c>
      <c r="H92" s="78" t="s">
        <v>295</v>
      </c>
      <c r="I92" s="91"/>
      <c r="J92" s="78"/>
      <c r="K92" s="78"/>
      <c r="L92" s="78"/>
      <c r="M92" s="91"/>
      <c r="N92" s="78"/>
    </row>
    <row r="93" spans="2:14" ht="15">
      <c r="B93" s="72">
        <v>6506</v>
      </c>
      <c r="C93" s="71" t="s">
        <v>261</v>
      </c>
      <c r="D93" s="70" t="s">
        <v>76</v>
      </c>
      <c r="E93" s="44" t="s">
        <v>51</v>
      </c>
      <c r="F93" s="70" t="s">
        <v>296</v>
      </c>
      <c r="G93" s="70" t="s">
        <v>297</v>
      </c>
      <c r="H93" s="70" t="s">
        <v>298</v>
      </c>
      <c r="I93" s="91" t="s">
        <v>299</v>
      </c>
      <c r="J93" s="78" t="s">
        <v>281</v>
      </c>
      <c r="K93" s="78" t="s">
        <v>280</v>
      </c>
      <c r="L93" s="78"/>
      <c r="M93" s="91"/>
      <c r="N93" s="78"/>
    </row>
    <row r="94" spans="2:14" ht="15">
      <c r="B94" s="73">
        <v>6509</v>
      </c>
      <c r="C94" s="71" t="s">
        <v>262</v>
      </c>
      <c r="D94" s="70" t="s">
        <v>76</v>
      </c>
      <c r="E94" s="44" t="s">
        <v>51</v>
      </c>
      <c r="F94" s="70" t="s">
        <v>296</v>
      </c>
      <c r="G94" s="70" t="s">
        <v>297</v>
      </c>
      <c r="H94" s="70" t="s">
        <v>298</v>
      </c>
      <c r="I94" s="91" t="s">
        <v>299</v>
      </c>
      <c r="J94" s="78" t="s">
        <v>281</v>
      </c>
      <c r="K94" s="78" t="s">
        <v>280</v>
      </c>
      <c r="L94" s="78"/>
      <c r="M94" s="91"/>
      <c r="N94" s="78"/>
    </row>
    <row r="95" spans="2:11" ht="12.75">
      <c r="B95" s="45"/>
      <c r="C95" s="44"/>
      <c r="D95" s="44"/>
      <c r="E95" s="44"/>
      <c r="F95" s="44"/>
      <c r="G95" s="44"/>
      <c r="H95" s="54"/>
      <c r="I95" s="53"/>
      <c r="J95" s="44"/>
      <c r="K95" s="54"/>
    </row>
    <row r="98" spans="2:13" ht="15">
      <c r="B98" s="68">
        <v>3529</v>
      </c>
      <c r="C98" s="69" t="s">
        <v>81</v>
      </c>
      <c r="D98" s="70" t="s">
        <v>70</v>
      </c>
      <c r="E98" s="70" t="s">
        <v>51</v>
      </c>
      <c r="F98" s="70" t="s">
        <v>105</v>
      </c>
      <c r="G98" s="70" t="s">
        <v>300</v>
      </c>
      <c r="H98" s="70" t="s">
        <v>107</v>
      </c>
      <c r="I98" s="92" t="s">
        <v>106</v>
      </c>
      <c r="J98" s="70"/>
      <c r="K98" s="70"/>
      <c r="L98" s="78"/>
      <c r="M98" s="91"/>
    </row>
    <row r="99" spans="2:13" ht="15">
      <c r="B99" s="68">
        <v>3530</v>
      </c>
      <c r="C99" s="69" t="s">
        <v>264</v>
      </c>
      <c r="D99" s="70" t="s">
        <v>70</v>
      </c>
      <c r="E99" s="70" t="s">
        <v>51</v>
      </c>
      <c r="F99" s="70" t="s">
        <v>301</v>
      </c>
      <c r="G99" s="70" t="s">
        <v>302</v>
      </c>
      <c r="H99" s="70" t="s">
        <v>303</v>
      </c>
      <c r="I99" s="92" t="s">
        <v>304</v>
      </c>
      <c r="J99" s="78"/>
      <c r="K99" s="78"/>
      <c r="L99" s="78"/>
      <c r="M99" s="91"/>
    </row>
    <row r="100" spans="2:13" ht="15">
      <c r="B100" s="68">
        <v>3531</v>
      </c>
      <c r="C100" s="69" t="s">
        <v>79</v>
      </c>
      <c r="D100" s="70" t="s">
        <v>70</v>
      </c>
      <c r="E100" s="70" t="s">
        <v>51</v>
      </c>
      <c r="F100" s="70" t="s">
        <v>305</v>
      </c>
      <c r="G100" s="70" t="s">
        <v>306</v>
      </c>
      <c r="H100" s="70" t="s">
        <v>96</v>
      </c>
      <c r="I100" s="92"/>
      <c r="J100" s="70"/>
      <c r="K100" s="78"/>
      <c r="L100" s="78"/>
      <c r="M100" s="91"/>
    </row>
    <row r="101" spans="2:13" ht="15">
      <c r="B101" s="68">
        <v>3535</v>
      </c>
      <c r="C101" s="69" t="s">
        <v>265</v>
      </c>
      <c r="D101" s="70" t="s">
        <v>70</v>
      </c>
      <c r="E101" s="70" t="s">
        <v>51</v>
      </c>
      <c r="F101" s="70" t="s">
        <v>116</v>
      </c>
      <c r="G101" s="70" t="s">
        <v>307</v>
      </c>
      <c r="H101" s="70" t="s">
        <v>118</v>
      </c>
      <c r="I101" s="92" t="s">
        <v>117</v>
      </c>
      <c r="J101" s="70"/>
      <c r="K101" s="70"/>
      <c r="L101" s="78"/>
      <c r="M101" s="91"/>
    </row>
    <row r="102" spans="2:13" ht="15">
      <c r="B102" s="68">
        <v>3536</v>
      </c>
      <c r="C102" s="74" t="s">
        <v>266</v>
      </c>
      <c r="D102" s="70" t="s">
        <v>70</v>
      </c>
      <c r="E102" s="70" t="s">
        <v>51</v>
      </c>
      <c r="F102" s="70" t="s">
        <v>308</v>
      </c>
      <c r="G102" s="70" t="s">
        <v>309</v>
      </c>
      <c r="H102" s="70" t="s">
        <v>310</v>
      </c>
      <c r="I102" s="92" t="s">
        <v>98</v>
      </c>
      <c r="J102" s="70" t="s">
        <v>311</v>
      </c>
      <c r="K102" s="78" t="s">
        <v>312</v>
      </c>
      <c r="L102" s="78"/>
      <c r="M102" s="91"/>
    </row>
    <row r="103" spans="2:13" ht="15">
      <c r="B103" s="72">
        <v>3537</v>
      </c>
      <c r="C103" s="74" t="s">
        <v>267</v>
      </c>
      <c r="D103" s="70" t="s">
        <v>70</v>
      </c>
      <c r="E103" s="70" t="s">
        <v>54</v>
      </c>
      <c r="F103" s="70" t="s">
        <v>98</v>
      </c>
      <c r="G103" s="70" t="s">
        <v>311</v>
      </c>
      <c r="H103" s="70" t="s">
        <v>312</v>
      </c>
      <c r="I103" s="92" t="s">
        <v>313</v>
      </c>
      <c r="J103" s="70" t="s">
        <v>100</v>
      </c>
      <c r="K103" s="70" t="s">
        <v>314</v>
      </c>
      <c r="L103" s="70"/>
      <c r="M103" s="91"/>
    </row>
    <row r="104" spans="2:13" ht="15">
      <c r="B104" s="68">
        <v>3540</v>
      </c>
      <c r="C104" s="69" t="s">
        <v>258</v>
      </c>
      <c r="D104" s="70" t="s">
        <v>70</v>
      </c>
      <c r="E104" s="70" t="s">
        <v>51</v>
      </c>
      <c r="F104" s="70" t="s">
        <v>315</v>
      </c>
      <c r="G104" s="70" t="s">
        <v>316</v>
      </c>
      <c r="H104" s="70" t="s">
        <v>317</v>
      </c>
      <c r="I104" s="92" t="s">
        <v>318</v>
      </c>
      <c r="J104" s="70" t="s">
        <v>319</v>
      </c>
      <c r="K104" s="78" t="s">
        <v>320</v>
      </c>
      <c r="L104" s="78"/>
      <c r="M104" s="91"/>
    </row>
    <row r="105" spans="2:13" ht="15">
      <c r="B105" s="68">
        <v>3541</v>
      </c>
      <c r="C105" s="69" t="s">
        <v>77</v>
      </c>
      <c r="D105" s="70" t="s">
        <v>70</v>
      </c>
      <c r="E105" s="70" t="s">
        <v>51</v>
      </c>
      <c r="F105" s="70" t="s">
        <v>102</v>
      </c>
      <c r="G105" s="70" t="s">
        <v>104</v>
      </c>
      <c r="H105" s="70" t="s">
        <v>103</v>
      </c>
      <c r="I105" s="91" t="s">
        <v>321</v>
      </c>
      <c r="J105" s="78" t="s">
        <v>322</v>
      </c>
      <c r="K105" s="78" t="s">
        <v>323</v>
      </c>
      <c r="L105" s="78"/>
      <c r="M105" s="91"/>
    </row>
    <row r="106" spans="2:13" ht="15">
      <c r="B106" s="68">
        <v>3542</v>
      </c>
      <c r="C106" s="69" t="s">
        <v>85</v>
      </c>
      <c r="D106" s="70" t="s">
        <v>70</v>
      </c>
      <c r="E106" s="70" t="s">
        <v>51</v>
      </c>
      <c r="F106" s="70" t="s">
        <v>324</v>
      </c>
      <c r="G106" s="70" t="s">
        <v>325</v>
      </c>
      <c r="H106" s="70" t="s">
        <v>326</v>
      </c>
      <c r="I106" s="91" t="s">
        <v>129</v>
      </c>
      <c r="J106" s="78"/>
      <c r="K106" s="78"/>
      <c r="L106" s="78"/>
      <c r="M106" s="91"/>
    </row>
    <row r="107" spans="2:14" ht="15">
      <c r="B107" s="68">
        <v>3543</v>
      </c>
      <c r="C107" s="69" t="s">
        <v>135</v>
      </c>
      <c r="D107" s="70" t="s">
        <v>70</v>
      </c>
      <c r="E107" s="75" t="s">
        <v>51</v>
      </c>
      <c r="F107" s="70" t="s">
        <v>327</v>
      </c>
      <c r="G107" s="70" t="s">
        <v>328</v>
      </c>
      <c r="H107" s="70" t="s">
        <v>329</v>
      </c>
      <c r="I107" s="91" t="s">
        <v>330</v>
      </c>
      <c r="J107" s="78"/>
      <c r="K107" s="78"/>
      <c r="L107" s="78"/>
      <c r="M107" s="91"/>
      <c r="N107" s="54"/>
    </row>
    <row r="108" spans="2:13" ht="15">
      <c r="B108" s="68">
        <v>3544</v>
      </c>
      <c r="C108" s="69" t="s">
        <v>69</v>
      </c>
      <c r="D108" s="70" t="s">
        <v>70</v>
      </c>
      <c r="E108" s="70" t="s">
        <v>51</v>
      </c>
      <c r="F108" s="70" t="s">
        <v>331</v>
      </c>
      <c r="G108" s="70" t="s">
        <v>71</v>
      </c>
      <c r="H108" s="70" t="s">
        <v>101</v>
      </c>
      <c r="I108" s="92"/>
      <c r="J108" s="70"/>
      <c r="K108" s="70"/>
      <c r="L108" s="70"/>
      <c r="M108" s="92"/>
    </row>
    <row r="109" spans="2:14" ht="15">
      <c r="B109" s="68">
        <v>3545</v>
      </c>
      <c r="C109" s="69" t="s">
        <v>268</v>
      </c>
      <c r="D109" s="70" t="s">
        <v>70</v>
      </c>
      <c r="E109" s="70" t="s">
        <v>51</v>
      </c>
      <c r="F109" s="70" t="s">
        <v>332</v>
      </c>
      <c r="G109" s="70" t="s">
        <v>333</v>
      </c>
      <c r="H109" s="70" t="s">
        <v>334</v>
      </c>
      <c r="I109" s="92"/>
      <c r="J109" s="78"/>
      <c r="K109" s="78"/>
      <c r="L109" s="78"/>
      <c r="M109" s="91"/>
      <c r="N109" s="54"/>
    </row>
    <row r="110" spans="2:13" ht="15">
      <c r="B110" s="68">
        <v>3546</v>
      </c>
      <c r="C110" s="69" t="s">
        <v>269</v>
      </c>
      <c r="D110" s="70" t="s">
        <v>70</v>
      </c>
      <c r="E110" s="70" t="s">
        <v>51</v>
      </c>
      <c r="F110" s="70" t="s">
        <v>111</v>
      </c>
      <c r="G110" s="70" t="s">
        <v>115</v>
      </c>
      <c r="H110" s="70" t="s">
        <v>114</v>
      </c>
      <c r="I110" s="92" t="s">
        <v>113</v>
      </c>
      <c r="J110" s="70" t="s">
        <v>112</v>
      </c>
      <c r="K110" s="70" t="s">
        <v>335</v>
      </c>
      <c r="L110" s="70"/>
      <c r="M110" s="92"/>
    </row>
    <row r="111" spans="2:13" ht="15">
      <c r="B111" s="72">
        <v>3547</v>
      </c>
      <c r="C111" s="71" t="s">
        <v>270</v>
      </c>
      <c r="D111" s="70" t="s">
        <v>70</v>
      </c>
      <c r="E111" s="70" t="s">
        <v>54</v>
      </c>
      <c r="F111" s="70" t="s">
        <v>115</v>
      </c>
      <c r="G111" s="70" t="s">
        <v>114</v>
      </c>
      <c r="H111" s="70" t="s">
        <v>113</v>
      </c>
      <c r="I111" s="92" t="s">
        <v>335</v>
      </c>
      <c r="J111" s="78" t="s">
        <v>551</v>
      </c>
      <c r="K111" s="78"/>
      <c r="L111" s="78"/>
      <c r="M111" s="91"/>
    </row>
    <row r="112" spans="2:13" ht="15">
      <c r="B112" s="68">
        <v>3548</v>
      </c>
      <c r="C112" s="69" t="s">
        <v>84</v>
      </c>
      <c r="D112" s="70" t="s">
        <v>70</v>
      </c>
      <c r="E112" s="75" t="s">
        <v>51</v>
      </c>
      <c r="F112" s="70" t="s">
        <v>126</v>
      </c>
      <c r="G112" s="70" t="s">
        <v>127</v>
      </c>
      <c r="H112" s="70" t="s">
        <v>336</v>
      </c>
      <c r="I112" s="92" t="s">
        <v>337</v>
      </c>
      <c r="J112" s="70" t="s">
        <v>548</v>
      </c>
      <c r="K112" s="70" t="s">
        <v>128</v>
      </c>
      <c r="L112" s="78"/>
      <c r="M112" s="91"/>
    </row>
    <row r="113" spans="2:12" ht="12.75">
      <c r="B113" s="45"/>
      <c r="C113" s="44"/>
      <c r="D113" s="44"/>
      <c r="E113" s="44"/>
      <c r="F113" s="44"/>
      <c r="G113" s="44"/>
      <c r="H113" s="54"/>
      <c r="I113" s="53"/>
      <c r="J113" s="44"/>
      <c r="K113" s="54"/>
      <c r="L113" s="54"/>
    </row>
    <row r="114" spans="2:13" ht="15">
      <c r="B114" s="68">
        <v>4523</v>
      </c>
      <c r="C114" s="69" t="s">
        <v>79</v>
      </c>
      <c r="D114" s="70" t="s">
        <v>72</v>
      </c>
      <c r="E114" s="70" t="s">
        <v>51</v>
      </c>
      <c r="F114" s="70" t="s">
        <v>306</v>
      </c>
      <c r="G114" s="70" t="s">
        <v>120</v>
      </c>
      <c r="H114" s="70" t="s">
        <v>119</v>
      </c>
      <c r="I114" s="92" t="s">
        <v>97</v>
      </c>
      <c r="J114" s="70" t="s">
        <v>305</v>
      </c>
      <c r="K114" s="70"/>
      <c r="L114" s="78"/>
      <c r="M114" s="91"/>
    </row>
    <row r="115" spans="2:14" ht="15">
      <c r="B115" s="68">
        <v>4525</v>
      </c>
      <c r="C115" s="69" t="s">
        <v>271</v>
      </c>
      <c r="D115" s="70" t="s">
        <v>72</v>
      </c>
      <c r="E115" s="70" t="s">
        <v>51</v>
      </c>
      <c r="F115" s="70" t="s">
        <v>338</v>
      </c>
      <c r="G115" s="70" t="s">
        <v>339</v>
      </c>
      <c r="H115" s="70" t="s">
        <v>340</v>
      </c>
      <c r="I115" s="92" t="s">
        <v>341</v>
      </c>
      <c r="J115" s="70"/>
      <c r="K115" s="70"/>
      <c r="L115" s="70"/>
      <c r="M115" s="91"/>
      <c r="N115" s="54"/>
    </row>
    <row r="116" spans="2:14" ht="15">
      <c r="B116" s="76">
        <v>4531</v>
      </c>
      <c r="C116" s="77" t="s">
        <v>272</v>
      </c>
      <c r="D116" s="70" t="s">
        <v>72</v>
      </c>
      <c r="E116" s="70" t="s">
        <v>51</v>
      </c>
      <c r="F116" s="70" t="s">
        <v>342</v>
      </c>
      <c r="G116" s="70" t="s">
        <v>343</v>
      </c>
      <c r="H116" s="70" t="s">
        <v>344</v>
      </c>
      <c r="I116" s="92" t="s">
        <v>345</v>
      </c>
      <c r="J116" s="78" t="s">
        <v>346</v>
      </c>
      <c r="K116" s="78"/>
      <c r="L116" s="78"/>
      <c r="M116" s="91"/>
      <c r="N116" s="54"/>
    </row>
    <row r="117" spans="2:13" ht="15">
      <c r="B117" s="68">
        <v>4532</v>
      </c>
      <c r="C117" s="69" t="s">
        <v>83</v>
      </c>
      <c r="D117" s="70" t="s">
        <v>72</v>
      </c>
      <c r="E117" s="70" t="s">
        <v>51</v>
      </c>
      <c r="F117" s="70" t="s">
        <v>347</v>
      </c>
      <c r="G117" s="70" t="s">
        <v>125</v>
      </c>
      <c r="H117" s="70" t="s">
        <v>124</v>
      </c>
      <c r="I117" s="92"/>
      <c r="J117" s="70"/>
      <c r="K117" s="70"/>
      <c r="L117" s="70"/>
      <c r="M117" s="92"/>
    </row>
    <row r="118" spans="2:13" ht="15">
      <c r="B118" s="68">
        <v>4534</v>
      </c>
      <c r="C118" s="74" t="s">
        <v>273</v>
      </c>
      <c r="D118" s="70" t="s">
        <v>72</v>
      </c>
      <c r="E118" s="70" t="s">
        <v>51</v>
      </c>
      <c r="F118" s="70" t="s">
        <v>99</v>
      </c>
      <c r="G118" s="70" t="s">
        <v>348</v>
      </c>
      <c r="H118" s="70" t="s">
        <v>313</v>
      </c>
      <c r="I118" s="92" t="s">
        <v>349</v>
      </c>
      <c r="J118" s="70" t="s">
        <v>314</v>
      </c>
      <c r="K118" s="70" t="s">
        <v>100</v>
      </c>
      <c r="L118" s="78"/>
      <c r="M118" s="91"/>
    </row>
    <row r="119" spans="2:13" ht="15">
      <c r="B119" s="68">
        <v>4535</v>
      </c>
      <c r="C119" s="69" t="s">
        <v>133</v>
      </c>
      <c r="D119" s="70" t="s">
        <v>72</v>
      </c>
      <c r="E119" s="70" t="s">
        <v>51</v>
      </c>
      <c r="F119" s="70" t="s">
        <v>550</v>
      </c>
      <c r="G119" s="70" t="s">
        <v>350</v>
      </c>
      <c r="H119" s="70" t="s">
        <v>351</v>
      </c>
      <c r="I119" s="91"/>
      <c r="J119" s="78"/>
      <c r="K119" s="78"/>
      <c r="L119" s="78"/>
      <c r="M119" s="91"/>
    </row>
    <row r="120" spans="2:13" ht="15">
      <c r="B120" s="68"/>
      <c r="C120" s="69"/>
      <c r="D120" s="70"/>
      <c r="E120" s="70"/>
      <c r="F120" s="70"/>
      <c r="G120" s="70"/>
      <c r="H120" s="70"/>
      <c r="I120" s="92"/>
      <c r="J120" s="70"/>
      <c r="K120" s="78"/>
      <c r="L120" s="78"/>
      <c r="M120" s="91"/>
    </row>
    <row r="121" spans="2:13" ht="15">
      <c r="B121" s="68">
        <v>4537</v>
      </c>
      <c r="C121" s="69" t="s">
        <v>77</v>
      </c>
      <c r="D121" s="70" t="s">
        <v>72</v>
      </c>
      <c r="E121" s="70" t="s">
        <v>51</v>
      </c>
      <c r="F121" s="70" t="s">
        <v>132</v>
      </c>
      <c r="G121" s="70" t="s">
        <v>352</v>
      </c>
      <c r="H121" s="70" t="s">
        <v>104</v>
      </c>
      <c r="I121" s="92" t="s">
        <v>103</v>
      </c>
      <c r="J121" s="70" t="s">
        <v>322</v>
      </c>
      <c r="K121" s="70" t="s">
        <v>323</v>
      </c>
      <c r="L121" s="78"/>
      <c r="M121" s="91"/>
    </row>
    <row r="122" spans="2:13" ht="15">
      <c r="B122" s="68">
        <v>4538</v>
      </c>
      <c r="C122" s="69" t="s">
        <v>86</v>
      </c>
      <c r="D122" s="70" t="s">
        <v>72</v>
      </c>
      <c r="E122" s="70" t="s">
        <v>51</v>
      </c>
      <c r="F122" s="70" t="s">
        <v>73</v>
      </c>
      <c r="G122" s="70" t="s">
        <v>74</v>
      </c>
      <c r="H122" s="70" t="s">
        <v>75</v>
      </c>
      <c r="I122" s="91"/>
      <c r="J122" s="78"/>
      <c r="K122" s="78"/>
      <c r="L122" s="78"/>
      <c r="M122" s="91"/>
    </row>
    <row r="123" spans="2:13" ht="15">
      <c r="B123" s="68">
        <v>4539</v>
      </c>
      <c r="C123" s="69" t="s">
        <v>85</v>
      </c>
      <c r="D123" s="70" t="s">
        <v>72</v>
      </c>
      <c r="E123" s="75" t="s">
        <v>51</v>
      </c>
      <c r="F123" s="70" t="s">
        <v>129</v>
      </c>
      <c r="G123" s="70" t="s">
        <v>131</v>
      </c>
      <c r="H123" s="70" t="s">
        <v>130</v>
      </c>
      <c r="I123" s="91" t="s">
        <v>353</v>
      </c>
      <c r="J123" s="78"/>
      <c r="K123" s="78"/>
      <c r="L123" s="78"/>
      <c r="M123" s="91"/>
    </row>
    <row r="124" spans="2:13" ht="15">
      <c r="B124" s="68">
        <v>4540</v>
      </c>
      <c r="C124" s="69" t="s">
        <v>259</v>
      </c>
      <c r="D124" s="70" t="s">
        <v>72</v>
      </c>
      <c r="E124" s="70" t="s">
        <v>51</v>
      </c>
      <c r="F124" s="70" t="s">
        <v>108</v>
      </c>
      <c r="G124" s="70" t="s">
        <v>354</v>
      </c>
      <c r="H124" s="70" t="s">
        <v>355</v>
      </c>
      <c r="I124" s="91" t="s">
        <v>356</v>
      </c>
      <c r="J124" s="78" t="s">
        <v>109</v>
      </c>
      <c r="K124" s="78" t="s">
        <v>357</v>
      </c>
      <c r="L124" s="78"/>
      <c r="M124" s="91"/>
    </row>
    <row r="125" spans="2:13" ht="15">
      <c r="B125" s="68">
        <v>4541</v>
      </c>
      <c r="C125" s="74" t="s">
        <v>82</v>
      </c>
      <c r="D125" s="70" t="s">
        <v>72</v>
      </c>
      <c r="E125" s="75" t="s">
        <v>51</v>
      </c>
      <c r="F125" s="70" t="s">
        <v>122</v>
      </c>
      <c r="G125" s="70" t="s">
        <v>358</v>
      </c>
      <c r="H125" s="70" t="s">
        <v>359</v>
      </c>
      <c r="I125" s="91" t="s">
        <v>121</v>
      </c>
      <c r="J125" s="78" t="s">
        <v>123</v>
      </c>
      <c r="K125" s="78" t="s">
        <v>360</v>
      </c>
      <c r="L125" s="78"/>
      <c r="M125" s="91"/>
    </row>
    <row r="126" spans="2:13" ht="15">
      <c r="B126" s="68">
        <v>4542</v>
      </c>
      <c r="C126" s="69" t="s">
        <v>268</v>
      </c>
      <c r="D126" s="70" t="s">
        <v>72</v>
      </c>
      <c r="E126" s="70" t="s">
        <v>51</v>
      </c>
      <c r="F126" s="70" t="s">
        <v>361</v>
      </c>
      <c r="G126" s="70" t="s">
        <v>362</v>
      </c>
      <c r="H126" s="70" t="s">
        <v>363</v>
      </c>
      <c r="I126" s="92"/>
      <c r="J126" s="70"/>
      <c r="K126" s="70"/>
      <c r="L126" s="78"/>
      <c r="M126" s="91"/>
    </row>
    <row r="127" spans="2:13" ht="15">
      <c r="B127" s="72">
        <v>4543</v>
      </c>
      <c r="C127" s="71" t="s">
        <v>134</v>
      </c>
      <c r="D127" s="70" t="s">
        <v>72</v>
      </c>
      <c r="E127" s="70" t="s">
        <v>51</v>
      </c>
      <c r="F127" s="70" t="s">
        <v>364</v>
      </c>
      <c r="G127" s="70" t="s">
        <v>365</v>
      </c>
      <c r="H127" s="70" t="s">
        <v>366</v>
      </c>
      <c r="I127" s="91"/>
      <c r="J127" s="78"/>
      <c r="K127" s="78"/>
      <c r="L127" s="78"/>
      <c r="M127" s="91"/>
    </row>
    <row r="133" spans="2:10" ht="12.75">
      <c r="B133" s="45"/>
      <c r="C133" s="44"/>
      <c r="D133" s="44"/>
      <c r="E133" s="44"/>
      <c r="F133" s="44"/>
      <c r="G133" s="44"/>
      <c r="H133" s="54"/>
      <c r="I133" s="53"/>
      <c r="J133" s="44"/>
    </row>
    <row r="134" spans="2:10" ht="15">
      <c r="B134" s="68">
        <v>5520</v>
      </c>
      <c r="C134" s="69" t="s">
        <v>274</v>
      </c>
      <c r="D134" s="75" t="s">
        <v>67</v>
      </c>
      <c r="E134" s="70" t="s">
        <v>51</v>
      </c>
      <c r="F134" s="70" t="s">
        <v>367</v>
      </c>
      <c r="G134" s="70" t="s">
        <v>68</v>
      </c>
      <c r="H134" s="70" t="s">
        <v>368</v>
      </c>
      <c r="I134" s="91"/>
      <c r="J134" s="78"/>
    </row>
    <row r="135" spans="2:10" ht="15">
      <c r="B135" s="68">
        <v>5521</v>
      </c>
      <c r="C135" s="69" t="s">
        <v>271</v>
      </c>
      <c r="D135" s="75" t="s">
        <v>67</v>
      </c>
      <c r="E135" s="70" t="s">
        <v>51</v>
      </c>
      <c r="F135" s="70" t="s">
        <v>369</v>
      </c>
      <c r="G135" s="70" t="s">
        <v>370</v>
      </c>
      <c r="H135" s="70" t="s">
        <v>371</v>
      </c>
      <c r="I135" s="92"/>
      <c r="J135" s="78"/>
    </row>
    <row r="136" spans="2:10" ht="15">
      <c r="B136" s="68">
        <v>5523</v>
      </c>
      <c r="C136" s="69" t="s">
        <v>275</v>
      </c>
      <c r="D136" s="75" t="s">
        <v>67</v>
      </c>
      <c r="E136" s="70" t="s">
        <v>51</v>
      </c>
      <c r="F136" s="70" t="s">
        <v>372</v>
      </c>
      <c r="G136" s="70" t="s">
        <v>373</v>
      </c>
      <c r="H136" s="70" t="s">
        <v>374</v>
      </c>
      <c r="I136" s="92" t="s">
        <v>375</v>
      </c>
      <c r="J136" s="70"/>
    </row>
    <row r="137" spans="2:10" ht="15">
      <c r="B137" s="68">
        <v>5525</v>
      </c>
      <c r="C137" s="69" t="s">
        <v>257</v>
      </c>
      <c r="D137" s="75" t="s">
        <v>67</v>
      </c>
      <c r="E137" s="70" t="s">
        <v>51</v>
      </c>
      <c r="F137" s="70" t="s">
        <v>110</v>
      </c>
      <c r="G137" s="78"/>
      <c r="H137" s="78"/>
      <c r="I137" s="91"/>
      <c r="J137" s="78"/>
    </row>
    <row r="138" spans="2:10" ht="15">
      <c r="B138" s="68">
        <v>5531</v>
      </c>
      <c r="C138" s="74" t="s">
        <v>266</v>
      </c>
      <c r="D138" s="75" t="s">
        <v>67</v>
      </c>
      <c r="E138" s="70" t="s">
        <v>51</v>
      </c>
      <c r="F138" s="70" t="s">
        <v>100</v>
      </c>
      <c r="G138" s="70" t="s">
        <v>349</v>
      </c>
      <c r="H138" s="70" t="s">
        <v>314</v>
      </c>
      <c r="I138" s="91"/>
      <c r="J138" s="78"/>
    </row>
    <row r="139" spans="2:10" ht="15">
      <c r="B139" s="68">
        <v>5532</v>
      </c>
      <c r="C139" s="69" t="s">
        <v>135</v>
      </c>
      <c r="D139" s="75" t="s">
        <v>67</v>
      </c>
      <c r="E139" s="70" t="s">
        <v>51</v>
      </c>
      <c r="F139" s="70" t="s">
        <v>376</v>
      </c>
      <c r="G139" s="70" t="s">
        <v>377</v>
      </c>
      <c r="H139" s="70" t="s">
        <v>378</v>
      </c>
      <c r="I139" s="92"/>
      <c r="J139" s="78"/>
    </row>
    <row r="140" spans="2:8" ht="15">
      <c r="B140" s="73">
        <v>5533</v>
      </c>
      <c r="C140" s="71" t="s">
        <v>258</v>
      </c>
      <c r="D140" s="75" t="s">
        <v>67</v>
      </c>
      <c r="E140" s="75" t="s">
        <v>51</v>
      </c>
      <c r="F140" s="75" t="s">
        <v>549</v>
      </c>
      <c r="G140" s="75" t="s">
        <v>319</v>
      </c>
      <c r="H140" s="54" t="s">
        <v>318</v>
      </c>
    </row>
    <row r="145" spans="2:9" ht="15">
      <c r="B145" s="68">
        <v>6507</v>
      </c>
      <c r="C145" s="69" t="s">
        <v>83</v>
      </c>
      <c r="D145" s="75" t="s">
        <v>276</v>
      </c>
      <c r="E145" s="70" t="s">
        <v>51</v>
      </c>
      <c r="F145" s="70" t="s">
        <v>379</v>
      </c>
      <c r="G145" s="70" t="s">
        <v>380</v>
      </c>
      <c r="H145" s="70" t="s">
        <v>381</v>
      </c>
      <c r="I145" s="92"/>
    </row>
    <row r="146" spans="2:9" ht="15">
      <c r="B146" s="68">
        <v>6508</v>
      </c>
      <c r="C146" s="69" t="s">
        <v>277</v>
      </c>
      <c r="D146" s="75" t="s">
        <v>276</v>
      </c>
      <c r="E146" s="70" t="s">
        <v>51</v>
      </c>
      <c r="F146" s="78" t="s">
        <v>382</v>
      </c>
      <c r="G146" s="78" t="s">
        <v>383</v>
      </c>
      <c r="H146" s="78" t="s">
        <v>384</v>
      </c>
      <c r="I146" s="91"/>
    </row>
  </sheetData>
  <sheetProtection/>
  <mergeCells count="3">
    <mergeCell ref="F1:H1"/>
    <mergeCell ref="I1:L1"/>
    <mergeCell ref="M1:O1"/>
  </mergeCells>
  <printOptions gridLines="1"/>
  <pageMargins left="0.64" right="0.2362204724409449" top="1.1" bottom="0.7480314960629921" header="0.31496062992125984" footer="0.31496062992125984"/>
  <pageSetup horizontalDpi="600" verticalDpi="600" orientation="landscape" scale="70" r:id="rId1"/>
  <headerFooter>
    <oddHeader>&amp;C&amp;"Arial,Bold"BMAF CROSS COUNTRY RELAY CHAMPIONSHIPS
Held at Moorways Stadium, Derby on Saturday 25th October 2014
RESULTS - WOMEN and MEN 65+
</oddHeader>
    <oddFooter>&amp;R&amp;12Subject to Scrutiny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A148"/>
  <sheetViews>
    <sheetView tabSelected="1" view="pageBreakPreview" zoomScale="67" zoomScaleNormal="66" zoomScaleSheetLayoutView="67" workbookViewId="0" topLeftCell="A1">
      <pane xSplit="3" ySplit="3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X2" sqref="X2"/>
    </sheetView>
  </sheetViews>
  <sheetFormatPr defaultColWidth="9.140625" defaultRowHeight="12.75"/>
  <cols>
    <col min="1" max="1" width="4.7109375" style="0" customWidth="1"/>
    <col min="2" max="2" width="7.28125" style="0" customWidth="1"/>
    <col min="3" max="3" width="23.57421875" style="0" customWidth="1"/>
    <col min="4" max="4" width="7.8515625" style="0" customWidth="1"/>
    <col min="5" max="5" width="4.28125" style="0" customWidth="1"/>
    <col min="6" max="6" width="19.7109375" style="32" customWidth="1"/>
    <col min="7" max="7" width="0.13671875" style="0" customWidth="1"/>
    <col min="8" max="8" width="7.8515625" style="0" customWidth="1"/>
    <col min="9" max="9" width="18.28125" style="32" customWidth="1"/>
    <col min="10" max="10" width="0.13671875" style="0" customWidth="1"/>
    <col min="11" max="12" width="7.8515625" style="0" customWidth="1"/>
    <col min="13" max="13" width="20.00390625" style="32" customWidth="1"/>
    <col min="14" max="14" width="0.13671875" style="0" customWidth="1"/>
    <col min="15" max="15" width="7.8515625" style="0" customWidth="1"/>
    <col min="16" max="16" width="7.8515625" style="45" customWidth="1"/>
    <col min="17" max="17" width="18.28125" style="32" customWidth="1"/>
    <col min="18" max="18" width="0.13671875" style="45" customWidth="1"/>
    <col min="19" max="19" width="7.8515625" style="0" customWidth="1"/>
    <col min="20" max="20" width="7.8515625" style="45" customWidth="1"/>
    <col min="21" max="21" width="18.00390625" style="32" customWidth="1"/>
    <col min="22" max="22" width="8.00390625" style="45" hidden="1" customWidth="1"/>
    <col min="23" max="23" width="7.8515625" style="0" customWidth="1"/>
    <col min="24" max="24" width="7.8515625" style="45" customWidth="1"/>
  </cols>
  <sheetData>
    <row r="1" spans="1:50" s="3" customFormat="1" ht="15.75">
      <c r="A1" s="3" t="s">
        <v>4</v>
      </c>
      <c r="B1" s="3" t="s">
        <v>3</v>
      </c>
      <c r="C1" s="22" t="s">
        <v>0</v>
      </c>
      <c r="D1" s="3" t="s">
        <v>2</v>
      </c>
      <c r="E1" s="3" t="s">
        <v>17</v>
      </c>
      <c r="F1" s="104" t="s">
        <v>30</v>
      </c>
      <c r="G1" s="104"/>
      <c r="H1" s="104"/>
      <c r="I1" s="104" t="s">
        <v>31</v>
      </c>
      <c r="J1" s="104"/>
      <c r="K1" s="104"/>
      <c r="L1" s="104"/>
      <c r="M1" s="104" t="s">
        <v>32</v>
      </c>
      <c r="N1" s="104"/>
      <c r="O1" s="104"/>
      <c r="Q1" s="104" t="s">
        <v>33</v>
      </c>
      <c r="R1" s="104"/>
      <c r="S1" s="104"/>
      <c r="T1" s="4"/>
      <c r="U1" s="104" t="s">
        <v>34</v>
      </c>
      <c r="V1" s="104"/>
      <c r="W1" s="104"/>
      <c r="X1" s="4"/>
      <c r="AB1" s="16" t="s">
        <v>1</v>
      </c>
      <c r="AC1" s="16"/>
      <c r="AD1" s="16" t="s">
        <v>9</v>
      </c>
      <c r="AE1" s="16"/>
      <c r="AF1" s="16" t="s">
        <v>11</v>
      </c>
      <c r="AG1" s="16"/>
      <c r="AH1" s="16" t="s">
        <v>12</v>
      </c>
      <c r="AI1" s="16"/>
      <c r="AJ1" s="16" t="s">
        <v>28</v>
      </c>
      <c r="AK1" s="16"/>
      <c r="AL1" s="17" t="s">
        <v>13</v>
      </c>
      <c r="AM1" s="16"/>
      <c r="AN1" s="16"/>
      <c r="AO1" s="16"/>
      <c r="AP1" s="17" t="s">
        <v>14</v>
      </c>
      <c r="AQ1" s="16"/>
      <c r="AR1" s="16"/>
      <c r="AS1" s="16"/>
      <c r="AT1" s="17" t="s">
        <v>15</v>
      </c>
      <c r="AU1" s="16"/>
      <c r="AV1" s="16"/>
      <c r="AW1" s="16"/>
      <c r="AX1" s="17" t="s">
        <v>29</v>
      </c>
    </row>
    <row r="2" spans="3:53" s="23" customFormat="1" ht="12.75">
      <c r="C2" s="24"/>
      <c r="F2" s="29"/>
      <c r="H2" s="23" t="s">
        <v>6</v>
      </c>
      <c r="I2" s="36"/>
      <c r="K2" s="23" t="s">
        <v>6</v>
      </c>
      <c r="L2" s="23" t="s">
        <v>5</v>
      </c>
      <c r="M2" s="29"/>
      <c r="O2" s="23" t="s">
        <v>6</v>
      </c>
      <c r="P2" s="23" t="s">
        <v>5</v>
      </c>
      <c r="Q2" s="39"/>
      <c r="R2" s="26"/>
      <c r="S2" s="23" t="s">
        <v>6</v>
      </c>
      <c r="T2" s="25" t="s">
        <v>5</v>
      </c>
      <c r="U2" s="39"/>
      <c r="V2" s="26" t="s">
        <v>4</v>
      </c>
      <c r="W2" s="23" t="s">
        <v>6</v>
      </c>
      <c r="X2" s="25" t="s">
        <v>5</v>
      </c>
      <c r="AB2" s="27" t="s">
        <v>7</v>
      </c>
      <c r="AC2" s="27" t="s">
        <v>8</v>
      </c>
      <c r="AD2" s="27" t="s">
        <v>7</v>
      </c>
      <c r="AE2" s="27" t="s">
        <v>8</v>
      </c>
      <c r="AF2" s="27" t="s">
        <v>7</v>
      </c>
      <c r="AG2" s="27" t="s">
        <v>8</v>
      </c>
      <c r="AH2" s="27" t="s">
        <v>7</v>
      </c>
      <c r="AI2" s="27" t="s">
        <v>8</v>
      </c>
      <c r="AJ2" s="27" t="s">
        <v>7</v>
      </c>
      <c r="AK2" s="27" t="s">
        <v>8</v>
      </c>
      <c r="AL2" s="28" t="s">
        <v>10</v>
      </c>
      <c r="AM2" s="27" t="s">
        <v>7</v>
      </c>
      <c r="AN2" s="27" t="s">
        <v>8</v>
      </c>
      <c r="AO2" s="27" t="s">
        <v>16</v>
      </c>
      <c r="AP2" s="28" t="s">
        <v>10</v>
      </c>
      <c r="AQ2" s="27" t="s">
        <v>7</v>
      </c>
      <c r="AR2" s="27" t="s">
        <v>8</v>
      </c>
      <c r="AS2" s="27" t="s">
        <v>16</v>
      </c>
      <c r="AT2" s="28" t="s">
        <v>10</v>
      </c>
      <c r="AU2" s="27" t="s">
        <v>7</v>
      </c>
      <c r="AV2" s="27" t="s">
        <v>8</v>
      </c>
      <c r="AW2" s="27" t="s">
        <v>16</v>
      </c>
      <c r="AX2" s="28" t="s">
        <v>10</v>
      </c>
      <c r="AY2" s="27" t="s">
        <v>7</v>
      </c>
      <c r="AZ2" s="27" t="s">
        <v>8</v>
      </c>
      <c r="BA2" s="27" t="s">
        <v>16</v>
      </c>
    </row>
    <row r="3" spans="1:53" s="13" customFormat="1" ht="0.75" customHeight="1">
      <c r="A3" s="5"/>
      <c r="B3" s="5">
        <v>19</v>
      </c>
      <c r="C3" s="47" t="s">
        <v>64</v>
      </c>
      <c r="D3" s="47" t="s">
        <v>53</v>
      </c>
      <c r="E3" s="48" t="s">
        <v>54</v>
      </c>
      <c r="F3" s="49"/>
      <c r="G3" s="1">
        <v>1</v>
      </c>
      <c r="H3" s="2">
        <v>10.27</v>
      </c>
      <c r="I3" s="58"/>
      <c r="J3" s="1"/>
      <c r="K3" s="2" t="str">
        <f aca="true" t="shared" si="0" ref="K3:K24">IF(ISBLANK(L3),"",AM3&amp;"."&amp;AO3&amp;AN3)</f>
        <v>18.10</v>
      </c>
      <c r="L3" s="2">
        <v>28.37</v>
      </c>
      <c r="M3" s="33"/>
      <c r="N3" s="1"/>
      <c r="O3" s="2">
        <f aca="true" t="shared" si="1" ref="O3:O24">IF(ISBLANK(P3),"",AQ3&amp;"."&amp;AS3&amp;AR3)</f>
      </c>
      <c r="P3" s="2"/>
      <c r="Q3" s="49"/>
      <c r="R3" s="5"/>
      <c r="S3" s="2">
        <f aca="true" t="shared" si="2" ref="S3:S24">IF(ISBLANK(T3),"",AU3&amp;"."&amp;AW3&amp;AV3)</f>
      </c>
      <c r="T3" s="11"/>
      <c r="U3" s="49"/>
      <c r="V3" s="5"/>
      <c r="W3" s="2">
        <f aca="true" t="shared" si="3" ref="W3:W24">IF(ISBLANK(X3),"",AY3&amp;"."&amp;BA3&amp;AZ3)</f>
      </c>
      <c r="X3" s="11"/>
      <c r="Y3" s="9"/>
      <c r="Z3" s="9"/>
      <c r="AA3" s="9"/>
      <c r="AB3" s="1">
        <f>INT(H3)</f>
        <v>10</v>
      </c>
      <c r="AC3" s="1">
        <f>(H3-AB3)*100</f>
        <v>26.999999999999957</v>
      </c>
      <c r="AD3" s="14">
        <f>INT(L3)</f>
        <v>28</v>
      </c>
      <c r="AE3" s="1">
        <f>(L3-AD3)*100</f>
        <v>37.0000000000001</v>
      </c>
      <c r="AF3" s="1">
        <f>INT(P3)</f>
        <v>0</v>
      </c>
      <c r="AG3" s="1">
        <f>(P3-AF3)*100</f>
        <v>0</v>
      </c>
      <c r="AH3" s="1">
        <f>INT(T3)</f>
        <v>0</v>
      </c>
      <c r="AI3" s="1">
        <f>(T3-AH3)*100</f>
        <v>0</v>
      </c>
      <c r="AJ3" s="5">
        <f>INT(X3)</f>
        <v>0</v>
      </c>
      <c r="AK3" s="1">
        <f>(X3-AJ3)*100</f>
        <v>0</v>
      </c>
      <c r="AL3" s="15">
        <f>((AD3*60+AE3)-(AB3*60+AC3))/60</f>
        <v>18.166666666666668</v>
      </c>
      <c r="AM3" s="1">
        <f>ROUND(INT(AL3),0)</f>
        <v>18</v>
      </c>
      <c r="AN3" s="1">
        <f>ROUND((AL3-AM3)*60,0)</f>
        <v>10</v>
      </c>
      <c r="AO3" s="1">
        <f>IF(AN3&lt;10,"0","")</f>
      </c>
      <c r="AP3" s="15">
        <f>((AF3*60+AG3)-(AD3*60+AE3))/60</f>
        <v>-28.616666666666667</v>
      </c>
      <c r="AQ3" s="1">
        <f>ROUND(INT(AP3),0)</f>
        <v>-29</v>
      </c>
      <c r="AR3" s="1">
        <f>ROUND((AP3-AQ3)*60,0)</f>
        <v>23</v>
      </c>
      <c r="AS3" s="1">
        <f>IF(AR3&lt;10,"0","")</f>
      </c>
      <c r="AT3" s="15">
        <f>((AH3*60+AI3)-(AF3*60+AG3))/60</f>
        <v>0</v>
      </c>
      <c r="AU3" s="1">
        <f>ROUND(INT(AT3),0)</f>
        <v>0</v>
      </c>
      <c r="AV3" s="1">
        <f>ROUND((AT3-AU3)*60,0)</f>
        <v>0</v>
      </c>
      <c r="AW3" s="1" t="str">
        <f>IF(AV3&lt;10,"0","")</f>
        <v>0</v>
      </c>
      <c r="AX3" s="15">
        <f>((AJ3*60+AK3)-(AH3*60+AI3))/60</f>
        <v>0</v>
      </c>
      <c r="AY3" s="1">
        <f>ROUND(INT(AX3),0)</f>
        <v>0</v>
      </c>
      <c r="AZ3" s="1">
        <f>ROUND((AX3-AY3)*60,0)</f>
        <v>0</v>
      </c>
      <c r="BA3" s="1" t="str">
        <f>IF(AZ3&lt;10,"0","")</f>
        <v>0</v>
      </c>
    </row>
    <row r="4" spans="1:53" s="46" customFormat="1" ht="13.5" customHeight="1">
      <c r="A4" s="45">
        <v>1</v>
      </c>
      <c r="B4" s="83">
        <v>3515</v>
      </c>
      <c r="C4" s="84" t="s">
        <v>391</v>
      </c>
      <c r="D4" s="83" t="s">
        <v>59</v>
      </c>
      <c r="E4" s="83" t="s">
        <v>51</v>
      </c>
      <c r="F4" s="53" t="s">
        <v>456</v>
      </c>
      <c r="G4"/>
      <c r="H4" s="2">
        <v>10.15</v>
      </c>
      <c r="I4" s="53" t="s">
        <v>454</v>
      </c>
      <c r="J4"/>
      <c r="K4" s="64" t="str">
        <f t="shared" si="0"/>
        <v>11.05</v>
      </c>
      <c r="L4" s="2">
        <v>21.2</v>
      </c>
      <c r="M4" s="53" t="s">
        <v>562</v>
      </c>
      <c r="N4"/>
      <c r="O4" s="96" t="str">
        <f t="shared" si="1"/>
        <v>10.05</v>
      </c>
      <c r="P4" s="2">
        <v>31.25</v>
      </c>
      <c r="Q4" s="53" t="s">
        <v>155</v>
      </c>
      <c r="R4" s="45"/>
      <c r="S4" s="2" t="str">
        <f t="shared" si="2"/>
        <v>11.35</v>
      </c>
      <c r="T4" s="2">
        <v>43</v>
      </c>
      <c r="U4" s="53" t="s">
        <v>154</v>
      </c>
      <c r="V4" s="45"/>
      <c r="W4" s="64" t="str">
        <f t="shared" si="3"/>
        <v>10.25</v>
      </c>
      <c r="X4" s="2">
        <v>53.25</v>
      </c>
      <c r="Y4"/>
      <c r="Z4"/>
      <c r="AA4"/>
      <c r="AB4" s="1">
        <f>INT(H4)</f>
        <v>10</v>
      </c>
      <c r="AC4" s="1">
        <f>(H4-AB4)*100</f>
        <v>15.000000000000036</v>
      </c>
      <c r="AD4" s="14">
        <f>INT(L4)</f>
        <v>21</v>
      </c>
      <c r="AE4" s="1">
        <f>(L4-AD4)*100</f>
        <v>19.99999999999993</v>
      </c>
      <c r="AF4" s="1">
        <f>INT(P4)</f>
        <v>31</v>
      </c>
      <c r="AG4" s="1">
        <f>(P4-AF4)*100</f>
        <v>25</v>
      </c>
      <c r="AH4" s="1">
        <f>INT(T4)</f>
        <v>43</v>
      </c>
      <c r="AI4" s="1">
        <f>(T4-AH4)*100</f>
        <v>0</v>
      </c>
      <c r="AJ4" s="5">
        <f>INT(X4)</f>
        <v>53</v>
      </c>
      <c r="AK4" s="1">
        <f>(X4-AJ4)*100</f>
        <v>25</v>
      </c>
      <c r="AL4" s="15">
        <f>((AD4*60+AE4)-(AB4*60+AC4))/60</f>
        <v>11.083333333333334</v>
      </c>
      <c r="AM4" s="1">
        <f aca="true" t="shared" si="4" ref="AM4:AM12">ROUND(INT(AL4),0)</f>
        <v>11</v>
      </c>
      <c r="AN4" s="1">
        <f>ROUND((AL4-AM4)*60,0)</f>
        <v>5</v>
      </c>
      <c r="AO4" s="1" t="str">
        <f aca="true" t="shared" si="5" ref="AO4:AO12">IF(AN4&lt;10,"0","")</f>
        <v>0</v>
      </c>
      <c r="AP4" s="15">
        <f>((AF4*60+AG4)-(AD4*60+AE4))/60</f>
        <v>10.083333333333334</v>
      </c>
      <c r="AQ4" s="1">
        <f aca="true" t="shared" si="6" ref="AQ4:AQ12">ROUND(INT(AP4),0)</f>
        <v>10</v>
      </c>
      <c r="AR4" s="1">
        <f>ROUND((AP4-AQ4)*60,0)</f>
        <v>5</v>
      </c>
      <c r="AS4" s="1" t="str">
        <f aca="true" t="shared" si="7" ref="AS4:AS12">IF(AR4&lt;10,"0","")</f>
        <v>0</v>
      </c>
      <c r="AT4" s="15">
        <f>((AH4*60+AI4)-(AF4*60+AG4))/60</f>
        <v>11.583333333333334</v>
      </c>
      <c r="AU4" s="1">
        <f aca="true" t="shared" si="8" ref="AU4:AU12">ROUND(INT(AT4),0)</f>
        <v>11</v>
      </c>
      <c r="AV4" s="1">
        <f>ROUND((AT4-AU4)*60,0)</f>
        <v>35</v>
      </c>
      <c r="AW4" s="1">
        <f aca="true" t="shared" si="9" ref="AW4:AW12">IF(AV4&lt;10,"0","")</f>
      </c>
      <c r="AX4" s="15">
        <f>((AJ4*60+AK4)-(AH4*60+AI4))/60</f>
        <v>10.416666666666666</v>
      </c>
      <c r="AY4" s="1">
        <f aca="true" t="shared" si="10" ref="AY4:AY12">ROUND(INT(AX4),0)</f>
        <v>10</v>
      </c>
      <c r="AZ4" s="1">
        <f>ROUND((AX4-AY4)*60,0)</f>
        <v>25</v>
      </c>
      <c r="BA4" s="1">
        <f aca="true" t="shared" si="11" ref="BA4:BA12">IF(AZ4&lt;10,"0","")</f>
      </c>
    </row>
    <row r="5" spans="1:53" s="9" customFormat="1" ht="15.75" customHeight="1">
      <c r="A5" s="45">
        <v>2</v>
      </c>
      <c r="B5" s="72">
        <v>3500</v>
      </c>
      <c r="C5" s="79" t="s">
        <v>69</v>
      </c>
      <c r="D5" s="82" t="s">
        <v>59</v>
      </c>
      <c r="E5" s="82" t="s">
        <v>51</v>
      </c>
      <c r="F5" s="32" t="s">
        <v>561</v>
      </c>
      <c r="G5" s="10"/>
      <c r="H5" s="51">
        <v>10.19</v>
      </c>
      <c r="I5" s="53" t="s">
        <v>403</v>
      </c>
      <c r="J5"/>
      <c r="K5" s="64" t="str">
        <f t="shared" si="0"/>
        <v>11.15</v>
      </c>
      <c r="L5" s="2">
        <v>21.34</v>
      </c>
      <c r="M5" s="53" t="s">
        <v>408</v>
      </c>
      <c r="N5"/>
      <c r="O5" s="64" t="str">
        <f t="shared" si="1"/>
        <v>11.21</v>
      </c>
      <c r="P5" s="52">
        <v>32.55</v>
      </c>
      <c r="Q5" s="53" t="s">
        <v>401</v>
      </c>
      <c r="R5" s="45"/>
      <c r="S5" s="2" t="str">
        <f t="shared" si="2"/>
        <v>10.20</v>
      </c>
      <c r="T5" s="45">
        <v>43.15</v>
      </c>
      <c r="U5" s="53" t="s">
        <v>407</v>
      </c>
      <c r="V5" s="45">
        <v>2</v>
      </c>
      <c r="W5" s="64" t="str">
        <f t="shared" si="3"/>
        <v>10.18</v>
      </c>
      <c r="X5" s="52">
        <v>53.33</v>
      </c>
      <c r="AB5" s="1">
        <f aca="true" t="shared" si="12" ref="AB5:AB12">INT(H5)</f>
        <v>10</v>
      </c>
      <c r="AC5" s="1">
        <f aca="true" t="shared" si="13" ref="AC5:AC12">(H5-AB5)*100</f>
        <v>18.99999999999995</v>
      </c>
      <c r="AD5" s="14">
        <f aca="true" t="shared" si="14" ref="AD5:AD12">INT(L5)</f>
        <v>21</v>
      </c>
      <c r="AE5" s="1">
        <f aca="true" t="shared" si="15" ref="AE5:AE12">(L5-AD5)*100</f>
        <v>33.999999999999986</v>
      </c>
      <c r="AF5" s="1">
        <f aca="true" t="shared" si="16" ref="AF5:AF12">INT(P5)</f>
        <v>32</v>
      </c>
      <c r="AG5" s="1">
        <f aca="true" t="shared" si="17" ref="AG5:AG12">(P5-AF5)*100</f>
        <v>54.999999999999716</v>
      </c>
      <c r="AH5" s="1">
        <f aca="true" t="shared" si="18" ref="AH5:AH12">INT(T5)</f>
        <v>43</v>
      </c>
      <c r="AI5" s="1">
        <f aca="true" t="shared" si="19" ref="AI5:AI12">(T5-AH5)*100</f>
        <v>14.999999999999858</v>
      </c>
      <c r="AJ5" s="5">
        <f aca="true" t="shared" si="20" ref="AJ5:AJ12">INT(X5)</f>
        <v>53</v>
      </c>
      <c r="AK5" s="1">
        <f aca="true" t="shared" si="21" ref="AK5:AK12">(X5-AJ5)*100</f>
        <v>32.99999999999983</v>
      </c>
      <c r="AL5" s="15">
        <f aca="true" t="shared" si="22" ref="AL5:AL12">((AD5*60+AE5)-(AB5*60+AC5))/60</f>
        <v>11.25</v>
      </c>
      <c r="AM5" s="1">
        <f t="shared" si="4"/>
        <v>11</v>
      </c>
      <c r="AN5" s="1">
        <f aca="true" t="shared" si="23" ref="AN5:AN12">ROUND((AL5-AM5)*60,0)</f>
        <v>15</v>
      </c>
      <c r="AO5" s="1">
        <f t="shared" si="5"/>
      </c>
      <c r="AP5" s="15">
        <f aca="true" t="shared" si="24" ref="AP5:AP12">((AF5*60+AG5)-(AD5*60+AE5))/60</f>
        <v>11.349999999999996</v>
      </c>
      <c r="AQ5" s="1">
        <f t="shared" si="6"/>
        <v>11</v>
      </c>
      <c r="AR5" s="1">
        <f aca="true" t="shared" si="25" ref="AR5:AR12">ROUND((AP5-AQ5)*60,0)</f>
        <v>21</v>
      </c>
      <c r="AS5" s="1">
        <f t="shared" si="7"/>
      </c>
      <c r="AT5" s="15">
        <f aca="true" t="shared" si="26" ref="AT5:AT12">((AH5*60+AI5)-(AF5*60+AG5))/60</f>
        <v>10.333333333333337</v>
      </c>
      <c r="AU5" s="1">
        <f t="shared" si="8"/>
        <v>10</v>
      </c>
      <c r="AV5" s="1">
        <f aca="true" t="shared" si="27" ref="AV5:AV12">ROUND((AT5-AU5)*60,0)</f>
        <v>20</v>
      </c>
      <c r="AW5" s="1">
        <f t="shared" si="9"/>
      </c>
      <c r="AX5" s="15">
        <f aca="true" t="shared" si="28" ref="AX5:AX12">((AJ5*60+AK5)-(AH5*60+AI5))/60</f>
        <v>10.3</v>
      </c>
      <c r="AY5" s="1">
        <f t="shared" si="10"/>
        <v>10</v>
      </c>
      <c r="AZ5" s="1">
        <f aca="true" t="shared" si="29" ref="AZ5:AZ12">ROUND((AX5-AY5)*60,0)</f>
        <v>18</v>
      </c>
      <c r="BA5" s="1">
        <f t="shared" si="11"/>
      </c>
    </row>
    <row r="6" spans="1:53" s="9" customFormat="1" ht="13.5" customHeight="1">
      <c r="A6" s="45">
        <v>3</v>
      </c>
      <c r="B6" s="83">
        <v>3507</v>
      </c>
      <c r="C6" s="84" t="s">
        <v>137</v>
      </c>
      <c r="D6" s="83" t="s">
        <v>59</v>
      </c>
      <c r="E6" s="83" t="s">
        <v>51</v>
      </c>
      <c r="F6" s="50" t="s">
        <v>197</v>
      </c>
      <c r="G6" s="1"/>
      <c r="H6" s="2">
        <v>10.32</v>
      </c>
      <c r="I6" s="98" t="s">
        <v>199</v>
      </c>
      <c r="J6" s="1"/>
      <c r="K6" s="64" t="str">
        <f t="shared" si="0"/>
        <v>11.17</v>
      </c>
      <c r="L6" s="2">
        <v>21.49</v>
      </c>
      <c r="M6" s="50" t="s">
        <v>431</v>
      </c>
      <c r="N6" s="1"/>
      <c r="O6" s="64" t="str">
        <f t="shared" si="1"/>
        <v>10.51</v>
      </c>
      <c r="P6" s="2">
        <v>32.4</v>
      </c>
      <c r="Q6" s="50" t="s">
        <v>195</v>
      </c>
      <c r="R6" s="12"/>
      <c r="S6" s="2" t="str">
        <f t="shared" si="2"/>
        <v>10.53</v>
      </c>
      <c r="T6" s="2">
        <v>43.33</v>
      </c>
      <c r="U6" s="50" t="s">
        <v>430</v>
      </c>
      <c r="V6" s="45">
        <v>3</v>
      </c>
      <c r="W6" s="64" t="str">
        <f t="shared" si="3"/>
        <v>10.08</v>
      </c>
      <c r="X6" s="2">
        <v>53.41</v>
      </c>
      <c r="Y6" s="46"/>
      <c r="Z6" s="46"/>
      <c r="AA6" s="46"/>
      <c r="AB6" s="1">
        <f t="shared" si="12"/>
        <v>10</v>
      </c>
      <c r="AC6" s="1">
        <f t="shared" si="13"/>
        <v>32.00000000000003</v>
      </c>
      <c r="AD6" s="14">
        <f t="shared" si="14"/>
        <v>21</v>
      </c>
      <c r="AE6" s="1">
        <f t="shared" si="15"/>
        <v>48.999999999999844</v>
      </c>
      <c r="AF6" s="1">
        <f t="shared" si="16"/>
        <v>32</v>
      </c>
      <c r="AG6" s="1">
        <f t="shared" si="17"/>
        <v>39.99999999999986</v>
      </c>
      <c r="AH6" s="1">
        <f t="shared" si="18"/>
        <v>43</v>
      </c>
      <c r="AI6" s="1">
        <f t="shared" si="19"/>
        <v>32.99999999999983</v>
      </c>
      <c r="AJ6" s="5">
        <f t="shared" si="20"/>
        <v>53</v>
      </c>
      <c r="AK6" s="1">
        <f t="shared" si="21"/>
        <v>40.99999999999966</v>
      </c>
      <c r="AL6" s="15">
        <f t="shared" si="22"/>
        <v>11.28333333333333</v>
      </c>
      <c r="AM6" s="1">
        <f t="shared" si="4"/>
        <v>11</v>
      </c>
      <c r="AN6" s="1">
        <f t="shared" si="23"/>
        <v>17</v>
      </c>
      <c r="AO6" s="1">
        <f t="shared" si="5"/>
      </c>
      <c r="AP6" s="15">
        <f t="shared" si="24"/>
        <v>10.85</v>
      </c>
      <c r="AQ6" s="1">
        <f t="shared" si="6"/>
        <v>10</v>
      </c>
      <c r="AR6" s="1">
        <f t="shared" si="25"/>
        <v>51</v>
      </c>
      <c r="AS6" s="1">
        <f t="shared" si="7"/>
      </c>
      <c r="AT6" s="15">
        <f t="shared" si="26"/>
        <v>10.883333333333336</v>
      </c>
      <c r="AU6" s="1">
        <f t="shared" si="8"/>
        <v>10</v>
      </c>
      <c r="AV6" s="1">
        <f t="shared" si="27"/>
        <v>53</v>
      </c>
      <c r="AW6" s="1">
        <f t="shared" si="9"/>
      </c>
      <c r="AX6" s="15">
        <f t="shared" si="28"/>
        <v>10.133333333333326</v>
      </c>
      <c r="AY6" s="1">
        <f t="shared" si="10"/>
        <v>10</v>
      </c>
      <c r="AZ6" s="1">
        <f t="shared" si="29"/>
        <v>8</v>
      </c>
      <c r="BA6" s="1" t="str">
        <f t="shared" si="11"/>
        <v>0</v>
      </c>
    </row>
    <row r="7" spans="1:53" ht="15">
      <c r="A7" s="45">
        <v>4</v>
      </c>
      <c r="B7" s="68">
        <v>3505</v>
      </c>
      <c r="C7" s="81" t="s">
        <v>257</v>
      </c>
      <c r="D7" s="82" t="s">
        <v>59</v>
      </c>
      <c r="E7" s="82" t="s">
        <v>51</v>
      </c>
      <c r="F7" s="50" t="s">
        <v>552</v>
      </c>
      <c r="G7" s="10"/>
      <c r="H7" s="2">
        <v>10.48</v>
      </c>
      <c r="I7" s="35" t="s">
        <v>62</v>
      </c>
      <c r="J7" s="10"/>
      <c r="K7" s="64" t="str">
        <f t="shared" si="0"/>
        <v>11.14</v>
      </c>
      <c r="L7" s="2">
        <v>22.02</v>
      </c>
      <c r="M7" s="49" t="s">
        <v>426</v>
      </c>
      <c r="N7" s="10"/>
      <c r="O7" s="64" t="str">
        <f t="shared" si="1"/>
        <v>10.49</v>
      </c>
      <c r="P7" s="2">
        <v>32.51</v>
      </c>
      <c r="Q7" s="49" t="s">
        <v>428</v>
      </c>
      <c r="S7" s="2" t="str">
        <f t="shared" si="2"/>
        <v>10.45</v>
      </c>
      <c r="T7" s="2">
        <v>43.36</v>
      </c>
      <c r="U7" s="49" t="s">
        <v>427</v>
      </c>
      <c r="V7" s="5">
        <v>4</v>
      </c>
      <c r="W7" s="64" t="str">
        <f t="shared" si="3"/>
        <v>10.38</v>
      </c>
      <c r="X7" s="2">
        <v>54.14</v>
      </c>
      <c r="Y7" s="9"/>
      <c r="Z7" s="9"/>
      <c r="AA7" s="9"/>
      <c r="AB7" s="1">
        <f t="shared" si="12"/>
        <v>10</v>
      </c>
      <c r="AC7" s="1">
        <f t="shared" si="13"/>
        <v>48.00000000000004</v>
      </c>
      <c r="AD7" s="14">
        <f t="shared" si="14"/>
        <v>22</v>
      </c>
      <c r="AE7" s="1">
        <f t="shared" si="15"/>
        <v>1.9999999999999574</v>
      </c>
      <c r="AF7" s="1">
        <f t="shared" si="16"/>
        <v>32</v>
      </c>
      <c r="AG7" s="1">
        <f t="shared" si="17"/>
        <v>50.9999999999998</v>
      </c>
      <c r="AH7" s="1">
        <f t="shared" si="18"/>
        <v>43</v>
      </c>
      <c r="AI7" s="1">
        <f t="shared" si="19"/>
        <v>35.99999999999994</v>
      </c>
      <c r="AJ7" s="5">
        <f t="shared" si="20"/>
        <v>54</v>
      </c>
      <c r="AK7" s="1">
        <f t="shared" si="21"/>
        <v>14.000000000000057</v>
      </c>
      <c r="AL7" s="15">
        <f t="shared" si="22"/>
        <v>11.233333333333333</v>
      </c>
      <c r="AM7" s="1">
        <f t="shared" si="4"/>
        <v>11</v>
      </c>
      <c r="AN7" s="1">
        <f t="shared" si="23"/>
        <v>14</v>
      </c>
      <c r="AO7" s="1">
        <f t="shared" si="5"/>
      </c>
      <c r="AP7" s="15">
        <f t="shared" si="24"/>
        <v>10.816666666666663</v>
      </c>
      <c r="AQ7" s="1">
        <f t="shared" si="6"/>
        <v>10</v>
      </c>
      <c r="AR7" s="1">
        <f t="shared" si="25"/>
        <v>49</v>
      </c>
      <c r="AS7" s="1">
        <f t="shared" si="7"/>
      </c>
      <c r="AT7" s="15">
        <f t="shared" si="26"/>
        <v>10.750000000000004</v>
      </c>
      <c r="AU7" s="1">
        <f t="shared" si="8"/>
        <v>10</v>
      </c>
      <c r="AV7" s="1">
        <f t="shared" si="27"/>
        <v>45</v>
      </c>
      <c r="AW7" s="1">
        <f t="shared" si="9"/>
      </c>
      <c r="AX7" s="15">
        <f t="shared" si="28"/>
        <v>10.633333333333333</v>
      </c>
      <c r="AY7" s="1">
        <f t="shared" si="10"/>
        <v>10</v>
      </c>
      <c r="AZ7" s="1">
        <f t="shared" si="29"/>
        <v>38</v>
      </c>
      <c r="BA7" s="1">
        <f t="shared" si="11"/>
      </c>
    </row>
    <row r="8" spans="1:53" s="9" customFormat="1" ht="13.5" customHeight="1">
      <c r="A8" s="45">
        <v>5</v>
      </c>
      <c r="B8" s="68">
        <v>3502</v>
      </c>
      <c r="C8" s="81" t="s">
        <v>415</v>
      </c>
      <c r="D8" s="82" t="s">
        <v>59</v>
      </c>
      <c r="E8" s="82" t="s">
        <v>51</v>
      </c>
      <c r="F8" s="50" t="s">
        <v>175</v>
      </c>
      <c r="G8" s="1"/>
      <c r="H8" s="51">
        <v>10.46</v>
      </c>
      <c r="I8" s="98" t="s">
        <v>174</v>
      </c>
      <c r="J8" s="1"/>
      <c r="K8" s="64" t="str">
        <f t="shared" si="0"/>
        <v>10.47</v>
      </c>
      <c r="L8" s="2">
        <v>21.33</v>
      </c>
      <c r="M8" s="50" t="s">
        <v>177</v>
      </c>
      <c r="N8" s="1"/>
      <c r="O8" s="64" t="str">
        <f t="shared" si="1"/>
        <v>11.08</v>
      </c>
      <c r="P8" s="52">
        <v>32.41</v>
      </c>
      <c r="Q8" s="50" t="s">
        <v>176</v>
      </c>
      <c r="R8" s="5"/>
      <c r="S8" s="2" t="str">
        <f t="shared" si="2"/>
        <v>11.26</v>
      </c>
      <c r="T8" s="45">
        <v>44.07</v>
      </c>
      <c r="U8" s="50" t="s">
        <v>416</v>
      </c>
      <c r="V8" s="45">
        <v>5</v>
      </c>
      <c r="W8" s="64" t="str">
        <f t="shared" si="3"/>
        <v>10.48</v>
      </c>
      <c r="X8" s="52">
        <v>54.55</v>
      </c>
      <c r="Y8"/>
      <c r="Z8"/>
      <c r="AA8"/>
      <c r="AB8" s="10">
        <f t="shared" si="12"/>
        <v>10</v>
      </c>
      <c r="AC8" s="10">
        <f t="shared" si="13"/>
        <v>46.000000000000085</v>
      </c>
      <c r="AD8" s="14">
        <f t="shared" si="14"/>
        <v>21</v>
      </c>
      <c r="AE8" s="1">
        <f t="shared" si="15"/>
        <v>32.99999999999983</v>
      </c>
      <c r="AF8" s="1">
        <f t="shared" si="16"/>
        <v>32</v>
      </c>
      <c r="AG8" s="1">
        <f t="shared" si="17"/>
        <v>40.99999999999966</v>
      </c>
      <c r="AH8" s="1">
        <f t="shared" si="18"/>
        <v>44</v>
      </c>
      <c r="AI8" s="1">
        <f t="shared" si="19"/>
        <v>7.000000000000028</v>
      </c>
      <c r="AJ8" s="5">
        <f t="shared" si="20"/>
        <v>54</v>
      </c>
      <c r="AK8" s="1">
        <f t="shared" si="21"/>
        <v>54.999999999999716</v>
      </c>
      <c r="AL8" s="15">
        <f t="shared" si="22"/>
        <v>10.783333333333328</v>
      </c>
      <c r="AM8" s="1">
        <f t="shared" si="4"/>
        <v>10</v>
      </c>
      <c r="AN8" s="1">
        <f t="shared" si="23"/>
        <v>47</v>
      </c>
      <c r="AO8" s="1">
        <f t="shared" si="5"/>
      </c>
      <c r="AP8" s="15">
        <f t="shared" si="24"/>
        <v>11.13333333333333</v>
      </c>
      <c r="AQ8" s="1">
        <f t="shared" si="6"/>
        <v>11</v>
      </c>
      <c r="AR8" s="1">
        <f t="shared" si="25"/>
        <v>8</v>
      </c>
      <c r="AS8" s="1" t="str">
        <f t="shared" si="7"/>
        <v>0</v>
      </c>
      <c r="AT8" s="15">
        <f t="shared" si="26"/>
        <v>11.43333333333334</v>
      </c>
      <c r="AU8" s="1">
        <f t="shared" si="8"/>
        <v>11</v>
      </c>
      <c r="AV8" s="1">
        <f t="shared" si="27"/>
        <v>26</v>
      </c>
      <c r="AW8" s="1">
        <f t="shared" si="9"/>
      </c>
      <c r="AX8" s="15">
        <f t="shared" si="28"/>
        <v>10.799999999999992</v>
      </c>
      <c r="AY8" s="1">
        <f t="shared" si="10"/>
        <v>10</v>
      </c>
      <c r="AZ8" s="1">
        <f t="shared" si="29"/>
        <v>48</v>
      </c>
      <c r="BA8" s="1">
        <f t="shared" si="11"/>
      </c>
    </row>
    <row r="9" spans="1:53" s="9" customFormat="1" ht="13.5" customHeight="1">
      <c r="A9" s="45">
        <v>6</v>
      </c>
      <c r="B9" s="68">
        <v>3510</v>
      </c>
      <c r="C9" s="81" t="s">
        <v>136</v>
      </c>
      <c r="D9" s="82" t="s">
        <v>59</v>
      </c>
      <c r="E9" s="82" t="s">
        <v>51</v>
      </c>
      <c r="F9" s="33" t="s">
        <v>164</v>
      </c>
      <c r="G9" s="1"/>
      <c r="H9" s="51">
        <v>11.27</v>
      </c>
      <c r="I9" s="35" t="s">
        <v>226</v>
      </c>
      <c r="J9" s="1"/>
      <c r="K9" s="64" t="str">
        <f t="shared" si="0"/>
        <v>10.50</v>
      </c>
      <c r="L9" s="2">
        <v>22.17</v>
      </c>
      <c r="M9" s="33" t="s">
        <v>441</v>
      </c>
      <c r="N9" s="1"/>
      <c r="O9" s="64" t="str">
        <f t="shared" si="1"/>
        <v>10.11</v>
      </c>
      <c r="P9" s="52">
        <v>32.28</v>
      </c>
      <c r="Q9" s="33" t="s">
        <v>162</v>
      </c>
      <c r="R9" s="5"/>
      <c r="S9" s="2" t="str">
        <f t="shared" si="2"/>
        <v>11.21</v>
      </c>
      <c r="T9" s="45">
        <v>43.49</v>
      </c>
      <c r="U9" s="33" t="s">
        <v>163</v>
      </c>
      <c r="V9" s="5">
        <v>6</v>
      </c>
      <c r="W9" s="64" t="str">
        <f t="shared" si="3"/>
        <v>11.20</v>
      </c>
      <c r="X9" s="52">
        <v>55.09</v>
      </c>
      <c r="AB9" s="1">
        <f t="shared" si="12"/>
        <v>11</v>
      </c>
      <c r="AC9" s="1">
        <f t="shared" si="13"/>
        <v>26.999999999999957</v>
      </c>
      <c r="AD9" s="14">
        <f t="shared" si="14"/>
        <v>22</v>
      </c>
      <c r="AE9" s="1">
        <f t="shared" si="15"/>
        <v>17.00000000000017</v>
      </c>
      <c r="AF9" s="1">
        <f t="shared" si="16"/>
        <v>32</v>
      </c>
      <c r="AG9" s="1">
        <f t="shared" si="17"/>
        <v>28.000000000000114</v>
      </c>
      <c r="AH9" s="1">
        <f t="shared" si="18"/>
        <v>43</v>
      </c>
      <c r="AI9" s="1">
        <f t="shared" si="19"/>
        <v>49.0000000000002</v>
      </c>
      <c r="AJ9" s="5">
        <f t="shared" si="20"/>
        <v>55</v>
      </c>
      <c r="AK9" s="1">
        <f t="shared" si="21"/>
        <v>9.000000000000341</v>
      </c>
      <c r="AL9" s="15">
        <f t="shared" si="22"/>
        <v>10.833333333333337</v>
      </c>
      <c r="AM9" s="1">
        <f t="shared" si="4"/>
        <v>10</v>
      </c>
      <c r="AN9" s="1">
        <f t="shared" si="23"/>
        <v>50</v>
      </c>
      <c r="AO9" s="1">
        <f t="shared" si="5"/>
      </c>
      <c r="AP9" s="15">
        <f t="shared" si="24"/>
        <v>10.18333333333333</v>
      </c>
      <c r="AQ9" s="1">
        <f t="shared" si="6"/>
        <v>10</v>
      </c>
      <c r="AR9" s="1">
        <f t="shared" si="25"/>
        <v>11</v>
      </c>
      <c r="AS9" s="1">
        <f t="shared" si="7"/>
      </c>
      <c r="AT9" s="15">
        <f t="shared" si="26"/>
        <v>11.35</v>
      </c>
      <c r="AU9" s="1">
        <f t="shared" si="8"/>
        <v>11</v>
      </c>
      <c r="AV9" s="1">
        <f t="shared" si="27"/>
        <v>21</v>
      </c>
      <c r="AW9" s="1">
        <f t="shared" si="9"/>
      </c>
      <c r="AX9" s="15">
        <f t="shared" si="28"/>
        <v>11.333333333333341</v>
      </c>
      <c r="AY9" s="1">
        <f t="shared" si="10"/>
        <v>11</v>
      </c>
      <c r="AZ9" s="1">
        <f t="shared" si="29"/>
        <v>20</v>
      </c>
      <c r="BA9" s="1">
        <f t="shared" si="11"/>
      </c>
    </row>
    <row r="10" spans="1:53" s="9" customFormat="1" ht="13.5" customHeight="1">
      <c r="A10" s="45">
        <v>7</v>
      </c>
      <c r="B10" s="68">
        <v>3517</v>
      </c>
      <c r="C10" s="81" t="s">
        <v>78</v>
      </c>
      <c r="D10" s="82" t="s">
        <v>59</v>
      </c>
      <c r="E10" s="82" t="s">
        <v>51</v>
      </c>
      <c r="F10" s="53" t="s">
        <v>460</v>
      </c>
      <c r="G10"/>
      <c r="H10" s="2">
        <v>10.47</v>
      </c>
      <c r="I10" s="53" t="s">
        <v>459</v>
      </c>
      <c r="J10"/>
      <c r="K10" s="64" t="str">
        <f t="shared" si="0"/>
        <v>11.07</v>
      </c>
      <c r="L10" s="2">
        <v>21.54</v>
      </c>
      <c r="M10" s="53" t="s">
        <v>145</v>
      </c>
      <c r="N10"/>
      <c r="O10" s="64" t="str">
        <f t="shared" si="1"/>
        <v>10.33</v>
      </c>
      <c r="P10" s="2">
        <v>32.27</v>
      </c>
      <c r="Q10" s="53" t="s">
        <v>462</v>
      </c>
      <c r="R10" s="45"/>
      <c r="S10" s="2" t="str">
        <f t="shared" si="2"/>
        <v>11.59</v>
      </c>
      <c r="T10" s="2">
        <v>44.26</v>
      </c>
      <c r="U10" s="53" t="s">
        <v>461</v>
      </c>
      <c r="V10" s="45"/>
      <c r="W10" s="64" t="str">
        <f t="shared" si="3"/>
        <v>11.06</v>
      </c>
      <c r="X10" s="2">
        <v>55.32</v>
      </c>
      <c r="AB10" s="1">
        <f t="shared" si="12"/>
        <v>10</v>
      </c>
      <c r="AC10" s="1">
        <f t="shared" si="13"/>
        <v>47.000000000000064</v>
      </c>
      <c r="AD10" s="14">
        <f t="shared" si="14"/>
        <v>21</v>
      </c>
      <c r="AE10" s="1">
        <f t="shared" si="15"/>
        <v>53.999999999999915</v>
      </c>
      <c r="AF10" s="1">
        <f t="shared" si="16"/>
        <v>32</v>
      </c>
      <c r="AG10" s="1">
        <f t="shared" si="17"/>
        <v>27.000000000000313</v>
      </c>
      <c r="AH10" s="1">
        <f t="shared" si="18"/>
        <v>44</v>
      </c>
      <c r="AI10" s="1">
        <f t="shared" si="19"/>
        <v>25.9999999999998</v>
      </c>
      <c r="AJ10" s="5">
        <f t="shared" si="20"/>
        <v>55</v>
      </c>
      <c r="AK10" s="1">
        <f t="shared" si="21"/>
        <v>32.00000000000003</v>
      </c>
      <c r="AL10" s="15">
        <f t="shared" si="22"/>
        <v>11.116666666666665</v>
      </c>
      <c r="AM10" s="1">
        <f t="shared" si="4"/>
        <v>11</v>
      </c>
      <c r="AN10" s="1">
        <f t="shared" si="23"/>
        <v>7</v>
      </c>
      <c r="AO10" s="1" t="str">
        <f t="shared" si="5"/>
        <v>0</v>
      </c>
      <c r="AP10" s="15">
        <f t="shared" si="24"/>
        <v>10.550000000000004</v>
      </c>
      <c r="AQ10" s="1">
        <f t="shared" si="6"/>
        <v>10</v>
      </c>
      <c r="AR10" s="1">
        <f t="shared" si="25"/>
        <v>33</v>
      </c>
      <c r="AS10" s="1">
        <f t="shared" si="7"/>
      </c>
      <c r="AT10" s="15">
        <f t="shared" si="26"/>
        <v>11.983333333333329</v>
      </c>
      <c r="AU10" s="1">
        <f t="shared" si="8"/>
        <v>11</v>
      </c>
      <c r="AV10" s="1">
        <f t="shared" si="27"/>
        <v>59</v>
      </c>
      <c r="AW10" s="1">
        <f t="shared" si="9"/>
      </c>
      <c r="AX10" s="15">
        <f t="shared" si="28"/>
        <v>11.1</v>
      </c>
      <c r="AY10" s="1">
        <f t="shared" si="10"/>
        <v>11</v>
      </c>
      <c r="AZ10" s="1">
        <f t="shared" si="29"/>
        <v>6</v>
      </c>
      <c r="BA10" s="1" t="str">
        <f t="shared" si="11"/>
        <v>0</v>
      </c>
    </row>
    <row r="11" spans="1:53" s="9" customFormat="1" ht="13.5" customHeight="1">
      <c r="A11" s="45">
        <v>8</v>
      </c>
      <c r="B11" s="68">
        <v>3520</v>
      </c>
      <c r="C11" s="81" t="s">
        <v>395</v>
      </c>
      <c r="D11" s="82" t="s">
        <v>59</v>
      </c>
      <c r="E11" s="82" t="s">
        <v>51</v>
      </c>
      <c r="F11" s="99" t="s">
        <v>471</v>
      </c>
      <c r="G11"/>
      <c r="H11" s="51">
        <v>10.12</v>
      </c>
      <c r="I11" s="53" t="s">
        <v>141</v>
      </c>
      <c r="J11"/>
      <c r="K11" s="64" t="str">
        <f t="shared" si="0"/>
        <v>10.47</v>
      </c>
      <c r="L11" s="2">
        <v>20.59</v>
      </c>
      <c r="M11" s="53" t="s">
        <v>142</v>
      </c>
      <c r="N11"/>
      <c r="O11" s="64" t="str">
        <f t="shared" si="1"/>
        <v>11.16</v>
      </c>
      <c r="P11" s="52">
        <v>32.15</v>
      </c>
      <c r="Q11" s="53" t="s">
        <v>473</v>
      </c>
      <c r="R11" s="45"/>
      <c r="S11" s="2" t="str">
        <f t="shared" si="2"/>
        <v>12.26</v>
      </c>
      <c r="T11" s="45">
        <v>44.41</v>
      </c>
      <c r="U11" s="53" t="s">
        <v>475</v>
      </c>
      <c r="V11" s="45"/>
      <c r="W11" s="64" t="str">
        <f t="shared" si="3"/>
        <v>12.03</v>
      </c>
      <c r="X11" s="52">
        <v>56.44</v>
      </c>
      <c r="AB11" s="1">
        <f t="shared" si="12"/>
        <v>10</v>
      </c>
      <c r="AC11" s="1">
        <f t="shared" si="13"/>
        <v>11.999999999999922</v>
      </c>
      <c r="AD11" s="14">
        <f t="shared" si="14"/>
        <v>20</v>
      </c>
      <c r="AE11" s="1">
        <f t="shared" si="15"/>
        <v>58.999999999999986</v>
      </c>
      <c r="AF11" s="1">
        <f t="shared" si="16"/>
        <v>32</v>
      </c>
      <c r="AG11" s="1">
        <f t="shared" si="17"/>
        <v>14.999999999999858</v>
      </c>
      <c r="AH11" s="1">
        <f t="shared" si="18"/>
        <v>44</v>
      </c>
      <c r="AI11" s="1">
        <f t="shared" si="19"/>
        <v>40.99999999999966</v>
      </c>
      <c r="AJ11" s="5">
        <f t="shared" si="20"/>
        <v>56</v>
      </c>
      <c r="AK11" s="1">
        <f t="shared" si="21"/>
        <v>43.99999999999977</v>
      </c>
      <c r="AL11" s="15">
        <f t="shared" si="22"/>
        <v>10.783333333333335</v>
      </c>
      <c r="AM11" s="1">
        <f t="shared" si="4"/>
        <v>10</v>
      </c>
      <c r="AN11" s="1">
        <f t="shared" si="23"/>
        <v>47</v>
      </c>
      <c r="AO11" s="1">
        <f t="shared" si="5"/>
      </c>
      <c r="AP11" s="15">
        <f t="shared" si="24"/>
        <v>11.266666666666662</v>
      </c>
      <c r="AQ11" s="1">
        <f t="shared" si="6"/>
        <v>11</v>
      </c>
      <c r="AR11" s="1">
        <f t="shared" si="25"/>
        <v>16</v>
      </c>
      <c r="AS11" s="1">
        <f t="shared" si="7"/>
      </c>
      <c r="AT11" s="15">
        <f t="shared" si="26"/>
        <v>12.43333333333333</v>
      </c>
      <c r="AU11" s="1">
        <f t="shared" si="8"/>
        <v>12</v>
      </c>
      <c r="AV11" s="1">
        <f t="shared" si="27"/>
        <v>26</v>
      </c>
      <c r="AW11" s="1">
        <f t="shared" si="9"/>
      </c>
      <c r="AX11" s="15">
        <f t="shared" si="28"/>
        <v>12.050000000000008</v>
      </c>
      <c r="AY11" s="1">
        <f t="shared" si="10"/>
        <v>12</v>
      </c>
      <c r="AZ11" s="1">
        <f t="shared" si="29"/>
        <v>3</v>
      </c>
      <c r="BA11" s="1" t="str">
        <f t="shared" si="11"/>
        <v>0</v>
      </c>
    </row>
    <row r="12" spans="1:53" s="46" customFormat="1" ht="13.5" customHeight="1">
      <c r="A12" s="45">
        <v>9</v>
      </c>
      <c r="B12" s="68">
        <v>3522</v>
      </c>
      <c r="C12" s="81" t="s">
        <v>80</v>
      </c>
      <c r="D12" s="82" t="s">
        <v>59</v>
      </c>
      <c r="E12" s="82" t="s">
        <v>51</v>
      </c>
      <c r="F12" s="53" t="s">
        <v>481</v>
      </c>
      <c r="G12"/>
      <c r="H12" s="51">
        <v>10.59</v>
      </c>
      <c r="I12" s="53" t="s">
        <v>482</v>
      </c>
      <c r="J12"/>
      <c r="K12" s="64" t="str">
        <f t="shared" si="0"/>
        <v>11.17</v>
      </c>
      <c r="L12" s="2">
        <v>22.16</v>
      </c>
      <c r="M12" s="53" t="s">
        <v>483</v>
      </c>
      <c r="N12"/>
      <c r="O12" s="64" t="str">
        <f t="shared" si="1"/>
        <v>11.38</v>
      </c>
      <c r="P12" s="52">
        <v>33.54</v>
      </c>
      <c r="Q12" s="53" t="s">
        <v>191</v>
      </c>
      <c r="R12" s="45"/>
      <c r="S12" s="2" t="str">
        <f t="shared" si="2"/>
        <v>11.16</v>
      </c>
      <c r="T12" s="52">
        <v>45.1</v>
      </c>
      <c r="U12" s="53" t="s">
        <v>190</v>
      </c>
      <c r="V12" s="45"/>
      <c r="W12" s="64" t="str">
        <f t="shared" si="3"/>
        <v>11.39</v>
      </c>
      <c r="X12" s="52">
        <v>56.49</v>
      </c>
      <c r="Y12" s="9"/>
      <c r="Z12" s="9"/>
      <c r="AA12" s="9"/>
      <c r="AB12" s="1">
        <f t="shared" si="12"/>
        <v>10</v>
      </c>
      <c r="AC12" s="1">
        <f t="shared" si="13"/>
        <v>58.999999999999986</v>
      </c>
      <c r="AD12" s="14">
        <f t="shared" si="14"/>
        <v>22</v>
      </c>
      <c r="AE12" s="1">
        <f t="shared" si="15"/>
        <v>16.000000000000014</v>
      </c>
      <c r="AF12" s="1">
        <f t="shared" si="16"/>
        <v>33</v>
      </c>
      <c r="AG12" s="1">
        <f t="shared" si="17"/>
        <v>53.999999999999915</v>
      </c>
      <c r="AH12" s="1">
        <f t="shared" si="18"/>
        <v>45</v>
      </c>
      <c r="AI12" s="1">
        <f t="shared" si="19"/>
        <v>10.000000000000142</v>
      </c>
      <c r="AJ12" s="5">
        <f t="shared" si="20"/>
        <v>56</v>
      </c>
      <c r="AK12" s="1">
        <f t="shared" si="21"/>
        <v>49.0000000000002</v>
      </c>
      <c r="AL12" s="15">
        <f t="shared" si="22"/>
        <v>11.283333333333333</v>
      </c>
      <c r="AM12" s="1">
        <f t="shared" si="4"/>
        <v>11</v>
      </c>
      <c r="AN12" s="1">
        <f t="shared" si="23"/>
        <v>17</v>
      </c>
      <c r="AO12" s="1">
        <f t="shared" si="5"/>
      </c>
      <c r="AP12" s="15">
        <f t="shared" si="24"/>
        <v>11.633333333333333</v>
      </c>
      <c r="AQ12" s="1">
        <f t="shared" si="6"/>
        <v>11</v>
      </c>
      <c r="AR12" s="1">
        <f t="shared" si="25"/>
        <v>38</v>
      </c>
      <c r="AS12" s="1">
        <f t="shared" si="7"/>
      </c>
      <c r="AT12" s="15">
        <f t="shared" si="26"/>
        <v>11.266666666666667</v>
      </c>
      <c r="AU12" s="1">
        <f t="shared" si="8"/>
        <v>11</v>
      </c>
      <c r="AV12" s="1">
        <f t="shared" si="27"/>
        <v>16</v>
      </c>
      <c r="AW12" s="1">
        <f t="shared" si="9"/>
      </c>
      <c r="AX12" s="15">
        <f t="shared" si="28"/>
        <v>11.65</v>
      </c>
      <c r="AY12" s="1">
        <f t="shared" si="10"/>
        <v>11</v>
      </c>
      <c r="AZ12" s="1">
        <f t="shared" si="29"/>
        <v>39</v>
      </c>
      <c r="BA12" s="1">
        <f t="shared" si="11"/>
      </c>
    </row>
    <row r="13" spans="1:53" s="9" customFormat="1" ht="13.5" customHeight="1">
      <c r="A13" s="45">
        <v>10</v>
      </c>
      <c r="B13" s="68">
        <v>3508</v>
      </c>
      <c r="C13" s="81" t="s">
        <v>266</v>
      </c>
      <c r="D13" s="82" t="s">
        <v>59</v>
      </c>
      <c r="E13" s="82" t="s">
        <v>51</v>
      </c>
      <c r="F13" s="50" t="s">
        <v>221</v>
      </c>
      <c r="G13" s="1"/>
      <c r="H13" s="51">
        <v>10.28</v>
      </c>
      <c r="I13" s="35" t="s">
        <v>434</v>
      </c>
      <c r="J13" s="1"/>
      <c r="K13" s="64" t="str">
        <f t="shared" si="0"/>
        <v>11.40</v>
      </c>
      <c r="L13" s="2">
        <v>22.08</v>
      </c>
      <c r="M13" s="49" t="s">
        <v>223</v>
      </c>
      <c r="N13" s="1"/>
      <c r="O13" s="64" t="str">
        <f t="shared" si="1"/>
        <v>11.35</v>
      </c>
      <c r="P13" s="52">
        <v>33.43</v>
      </c>
      <c r="Q13" s="49" t="s">
        <v>222</v>
      </c>
      <c r="R13" s="5"/>
      <c r="S13" s="2" t="str">
        <f t="shared" si="2"/>
        <v>11.25</v>
      </c>
      <c r="T13" s="45">
        <v>45.08</v>
      </c>
      <c r="U13" s="49" t="s">
        <v>435</v>
      </c>
      <c r="V13" s="45">
        <v>10</v>
      </c>
      <c r="W13" s="64" t="str">
        <f t="shared" si="3"/>
        <v>11.53</v>
      </c>
      <c r="X13" s="52">
        <v>57.01</v>
      </c>
      <c r="AB13" s="1">
        <f aca="true" t="shared" si="30" ref="AB13:AB34">INT(H13)</f>
        <v>10</v>
      </c>
      <c r="AC13" s="1">
        <f aca="true" t="shared" si="31" ref="AC13:AC34">(H13-AB13)*100</f>
        <v>27.999999999999936</v>
      </c>
      <c r="AD13" s="14">
        <f aca="true" t="shared" si="32" ref="AD13:AD34">INT(L13)</f>
        <v>22</v>
      </c>
      <c r="AE13" s="1">
        <f aca="true" t="shared" si="33" ref="AE13:AE34">(L13-AD13)*100</f>
        <v>7.9999999999998295</v>
      </c>
      <c r="AF13" s="1">
        <f aca="true" t="shared" si="34" ref="AF13:AF34">INT(P13)</f>
        <v>33</v>
      </c>
      <c r="AG13" s="1">
        <f aca="true" t="shared" si="35" ref="AG13:AG34">(P13-AF13)*100</f>
        <v>42.99999999999997</v>
      </c>
      <c r="AH13" s="1">
        <f aca="true" t="shared" si="36" ref="AH13:AH34">INT(T13)</f>
        <v>45</v>
      </c>
      <c r="AI13" s="1">
        <f aca="true" t="shared" si="37" ref="AI13:AI34">(T13-AH13)*100</f>
        <v>7.9999999999998295</v>
      </c>
      <c r="AJ13" s="5">
        <f aca="true" t="shared" si="38" ref="AJ13:AJ34">INT(X13)</f>
        <v>57</v>
      </c>
      <c r="AK13" s="1">
        <f aca="true" t="shared" si="39" ref="AK13:AK34">(X13-AJ13)*100</f>
        <v>0.999999999999801</v>
      </c>
      <c r="AL13" s="15">
        <f aca="true" t="shared" si="40" ref="AL13:AL34">((AD13*60+AE13)-(AB13*60+AC13))/60</f>
        <v>11.666666666666664</v>
      </c>
      <c r="AM13" s="1">
        <f aca="true" t="shared" si="41" ref="AM13:AM34">ROUND(INT(AL13),0)</f>
        <v>11</v>
      </c>
      <c r="AN13" s="1">
        <f aca="true" t="shared" si="42" ref="AN13:AN34">ROUND((AL13-AM13)*60,0)</f>
        <v>40</v>
      </c>
      <c r="AO13" s="1">
        <f aca="true" t="shared" si="43" ref="AO13:AO34">IF(AN13&lt;10,"0","")</f>
      </c>
      <c r="AP13" s="15">
        <f aca="true" t="shared" si="44" ref="AP13:AP34">((AF13*60+AG13)-(AD13*60+AE13))/60</f>
        <v>11.583333333333337</v>
      </c>
      <c r="AQ13" s="1">
        <f aca="true" t="shared" si="45" ref="AQ13:AQ34">ROUND(INT(AP13),0)</f>
        <v>11</v>
      </c>
      <c r="AR13" s="1">
        <f aca="true" t="shared" si="46" ref="AR13:AR34">ROUND((AP13-AQ13)*60,0)</f>
        <v>35</v>
      </c>
      <c r="AS13" s="1">
        <f aca="true" t="shared" si="47" ref="AS13:AS34">IF(AR13&lt;10,"0","")</f>
      </c>
      <c r="AT13" s="15">
        <f aca="true" t="shared" si="48" ref="AT13:AT34">((AH13*60+AI13)-(AF13*60+AG13))/60</f>
        <v>11.416666666666666</v>
      </c>
      <c r="AU13" s="1">
        <f aca="true" t="shared" si="49" ref="AU13:AU34">ROUND(INT(AT13),0)</f>
        <v>11</v>
      </c>
      <c r="AV13" s="1">
        <f aca="true" t="shared" si="50" ref="AV13:AV34">ROUND((AT13-AU13)*60,0)</f>
        <v>25</v>
      </c>
      <c r="AW13" s="1">
        <f aca="true" t="shared" si="51" ref="AW13:AW34">IF(AV13&lt;10,"0","")</f>
      </c>
      <c r="AX13" s="15">
        <f aca="true" t="shared" si="52" ref="AX13:AX34">((AJ13*60+AK13)-(AH13*60+AI13))/60</f>
        <v>11.883333333333333</v>
      </c>
      <c r="AY13" s="1">
        <f aca="true" t="shared" si="53" ref="AY13:AY34">ROUND(INT(AX13),0)</f>
        <v>11</v>
      </c>
      <c r="AZ13" s="1">
        <f aca="true" t="shared" si="54" ref="AZ13:AZ34">ROUND((AX13-AY13)*60,0)</f>
        <v>53</v>
      </c>
      <c r="BA13" s="1">
        <f aca="true" t="shared" si="55" ref="BA13:BA34">IF(AZ13&lt;10,"0","")</f>
      </c>
    </row>
    <row r="14" spans="1:53" ht="15">
      <c r="A14" s="45">
        <v>11</v>
      </c>
      <c r="B14" s="73">
        <v>3511</v>
      </c>
      <c r="C14" s="79" t="s">
        <v>387</v>
      </c>
      <c r="D14" s="80" t="s">
        <v>59</v>
      </c>
      <c r="E14" s="82" t="s">
        <v>51</v>
      </c>
      <c r="F14" s="53" t="s">
        <v>576</v>
      </c>
      <c r="H14" s="2">
        <v>10.55</v>
      </c>
      <c r="I14" s="53" t="s">
        <v>181</v>
      </c>
      <c r="K14" s="64" t="str">
        <f t="shared" si="0"/>
        <v>11.26</v>
      </c>
      <c r="L14" s="2">
        <v>22.21</v>
      </c>
      <c r="M14" s="53" t="s">
        <v>179</v>
      </c>
      <c r="O14" s="64" t="str">
        <f t="shared" si="1"/>
        <v>11.15</v>
      </c>
      <c r="P14" s="2">
        <v>33.36</v>
      </c>
      <c r="Q14" s="53" t="s">
        <v>446</v>
      </c>
      <c r="S14" s="2" t="str">
        <f t="shared" si="2"/>
        <v>12.17</v>
      </c>
      <c r="T14" s="2">
        <v>45.53</v>
      </c>
      <c r="U14" s="53" t="s">
        <v>445</v>
      </c>
      <c r="V14" s="5">
        <v>11</v>
      </c>
      <c r="W14" s="64" t="str">
        <f t="shared" si="3"/>
        <v>11.17</v>
      </c>
      <c r="X14" s="2">
        <v>57.1</v>
      </c>
      <c r="AB14" s="1">
        <f t="shared" si="30"/>
        <v>10</v>
      </c>
      <c r="AC14" s="1">
        <f t="shared" si="31"/>
        <v>55.00000000000007</v>
      </c>
      <c r="AD14" s="14">
        <f t="shared" si="32"/>
        <v>22</v>
      </c>
      <c r="AE14" s="1">
        <f t="shared" si="33"/>
        <v>21.000000000000085</v>
      </c>
      <c r="AF14" s="1">
        <f t="shared" si="34"/>
        <v>33</v>
      </c>
      <c r="AG14" s="1">
        <f t="shared" si="35"/>
        <v>35.99999999999994</v>
      </c>
      <c r="AH14" s="1">
        <f t="shared" si="36"/>
        <v>45</v>
      </c>
      <c r="AI14" s="1">
        <f t="shared" si="37"/>
        <v>53.000000000000114</v>
      </c>
      <c r="AJ14" s="5">
        <f t="shared" si="38"/>
        <v>57</v>
      </c>
      <c r="AK14" s="1">
        <f t="shared" si="39"/>
        <v>10.000000000000142</v>
      </c>
      <c r="AL14" s="15">
        <f t="shared" si="40"/>
        <v>11.433333333333332</v>
      </c>
      <c r="AM14" s="1">
        <f t="shared" si="41"/>
        <v>11</v>
      </c>
      <c r="AN14" s="1">
        <f t="shared" si="42"/>
        <v>26</v>
      </c>
      <c r="AO14" s="1">
        <f t="shared" si="43"/>
      </c>
      <c r="AP14" s="15">
        <f t="shared" si="44"/>
        <v>11.25</v>
      </c>
      <c r="AQ14" s="1">
        <f t="shared" si="45"/>
        <v>11</v>
      </c>
      <c r="AR14" s="1">
        <f t="shared" si="46"/>
        <v>15</v>
      </c>
      <c r="AS14" s="1">
        <f t="shared" si="47"/>
      </c>
      <c r="AT14" s="15">
        <f t="shared" si="48"/>
        <v>12.283333333333333</v>
      </c>
      <c r="AU14" s="1">
        <f t="shared" si="49"/>
        <v>12</v>
      </c>
      <c r="AV14" s="1">
        <f t="shared" si="50"/>
        <v>17</v>
      </c>
      <c r="AW14" s="1">
        <f t="shared" si="51"/>
      </c>
      <c r="AX14" s="15">
        <f t="shared" si="52"/>
        <v>11.283333333333333</v>
      </c>
      <c r="AY14" s="1">
        <f t="shared" si="53"/>
        <v>11</v>
      </c>
      <c r="AZ14" s="1">
        <f t="shared" si="54"/>
        <v>17</v>
      </c>
      <c r="BA14" s="1">
        <f t="shared" si="55"/>
      </c>
    </row>
    <row r="15" spans="1:53" ht="15">
      <c r="A15" s="45">
        <v>12</v>
      </c>
      <c r="B15" s="68">
        <v>3518</v>
      </c>
      <c r="C15" s="81" t="s">
        <v>393</v>
      </c>
      <c r="D15" s="82" t="s">
        <v>59</v>
      </c>
      <c r="E15" s="82" t="s">
        <v>51</v>
      </c>
      <c r="F15" s="53" t="s">
        <v>168</v>
      </c>
      <c r="H15" s="51">
        <v>11.02</v>
      </c>
      <c r="I15" s="53" t="s">
        <v>467</v>
      </c>
      <c r="K15" s="64" t="str">
        <f t="shared" si="0"/>
        <v>11.34</v>
      </c>
      <c r="L15" s="2">
        <v>22.36</v>
      </c>
      <c r="M15" s="53" t="s">
        <v>167</v>
      </c>
      <c r="O15" s="64" t="str">
        <f t="shared" si="1"/>
        <v>10.38</v>
      </c>
      <c r="P15" s="52">
        <v>33.14</v>
      </c>
      <c r="Q15" s="53" t="s">
        <v>170</v>
      </c>
      <c r="S15" s="2" t="str">
        <f t="shared" si="2"/>
        <v>11.40</v>
      </c>
      <c r="T15" s="45">
        <v>44.54</v>
      </c>
      <c r="U15" s="53" t="s">
        <v>468</v>
      </c>
      <c r="W15" s="64" t="str">
        <f t="shared" si="3"/>
        <v>12.36</v>
      </c>
      <c r="X15" s="52">
        <v>57.3</v>
      </c>
      <c r="AB15" s="1">
        <f t="shared" si="30"/>
        <v>11</v>
      </c>
      <c r="AC15" s="1">
        <f t="shared" si="31"/>
        <v>1.9999999999999574</v>
      </c>
      <c r="AD15" s="14">
        <f t="shared" si="32"/>
        <v>22</v>
      </c>
      <c r="AE15" s="1">
        <f t="shared" si="33"/>
        <v>35.99999999999994</v>
      </c>
      <c r="AF15" s="1">
        <f t="shared" si="34"/>
        <v>33</v>
      </c>
      <c r="AG15" s="1">
        <f t="shared" si="35"/>
        <v>14.000000000000057</v>
      </c>
      <c r="AH15" s="1">
        <f t="shared" si="36"/>
        <v>44</v>
      </c>
      <c r="AI15" s="1">
        <f t="shared" si="37"/>
        <v>53.999999999999915</v>
      </c>
      <c r="AJ15" s="5">
        <f t="shared" si="38"/>
        <v>57</v>
      </c>
      <c r="AK15" s="1">
        <f t="shared" si="39"/>
        <v>29.999999999999716</v>
      </c>
      <c r="AL15" s="15">
        <f t="shared" si="40"/>
        <v>11.566666666666666</v>
      </c>
      <c r="AM15" s="1">
        <f t="shared" si="41"/>
        <v>11</v>
      </c>
      <c r="AN15" s="1">
        <f t="shared" si="42"/>
        <v>34</v>
      </c>
      <c r="AO15" s="1">
        <f t="shared" si="43"/>
      </c>
      <c r="AP15" s="15">
        <f t="shared" si="44"/>
        <v>10.633333333333333</v>
      </c>
      <c r="AQ15" s="1">
        <f t="shared" si="45"/>
        <v>10</v>
      </c>
      <c r="AR15" s="1">
        <f t="shared" si="46"/>
        <v>38</v>
      </c>
      <c r="AS15" s="1">
        <f t="shared" si="47"/>
      </c>
      <c r="AT15" s="15">
        <f t="shared" si="48"/>
        <v>11.666666666666666</v>
      </c>
      <c r="AU15" s="1">
        <f t="shared" si="49"/>
        <v>11</v>
      </c>
      <c r="AV15" s="1">
        <f t="shared" si="50"/>
        <v>40</v>
      </c>
      <c r="AW15" s="1">
        <f t="shared" si="51"/>
      </c>
      <c r="AX15" s="15">
        <f t="shared" si="52"/>
        <v>12.599999999999993</v>
      </c>
      <c r="AY15" s="1">
        <f t="shared" si="53"/>
        <v>12</v>
      </c>
      <c r="AZ15" s="1">
        <f t="shared" si="54"/>
        <v>36</v>
      </c>
      <c r="BA15" s="1">
        <f t="shared" si="55"/>
      </c>
    </row>
    <row r="16" spans="1:53" ht="15">
      <c r="A16" s="45">
        <v>13</v>
      </c>
      <c r="B16" s="68">
        <v>3501</v>
      </c>
      <c r="C16" s="81" t="s">
        <v>81</v>
      </c>
      <c r="D16" s="82" t="s">
        <v>59</v>
      </c>
      <c r="E16" s="82" t="s">
        <v>51</v>
      </c>
      <c r="F16" s="50" t="s">
        <v>414</v>
      </c>
      <c r="G16" s="1"/>
      <c r="H16" s="2">
        <v>11.15</v>
      </c>
      <c r="I16" s="98" t="s">
        <v>413</v>
      </c>
      <c r="J16" s="1"/>
      <c r="K16" s="64" t="str">
        <f t="shared" si="0"/>
        <v>12.06</v>
      </c>
      <c r="L16" s="2">
        <v>23.21</v>
      </c>
      <c r="M16" s="50" t="s">
        <v>410</v>
      </c>
      <c r="N16" s="1"/>
      <c r="O16" s="64" t="str">
        <f t="shared" si="1"/>
        <v>12.01</v>
      </c>
      <c r="P16" s="2">
        <v>35.22</v>
      </c>
      <c r="Q16" s="50" t="s">
        <v>412</v>
      </c>
      <c r="R16" s="5"/>
      <c r="S16" s="2" t="str">
        <f t="shared" si="2"/>
        <v>11.47</v>
      </c>
      <c r="T16" s="2">
        <v>47.09</v>
      </c>
      <c r="U16" s="50" t="s">
        <v>411</v>
      </c>
      <c r="V16" s="45">
        <v>13</v>
      </c>
      <c r="W16" s="64" t="str">
        <f t="shared" si="3"/>
        <v>12.52</v>
      </c>
      <c r="X16" s="2">
        <v>60.01</v>
      </c>
      <c r="AB16" s="1">
        <f t="shared" si="30"/>
        <v>11</v>
      </c>
      <c r="AC16" s="1">
        <f t="shared" si="31"/>
        <v>15.000000000000036</v>
      </c>
      <c r="AD16" s="14">
        <f t="shared" si="32"/>
        <v>23</v>
      </c>
      <c r="AE16" s="1">
        <f t="shared" si="33"/>
        <v>21.000000000000085</v>
      </c>
      <c r="AF16" s="1">
        <f t="shared" si="34"/>
        <v>35</v>
      </c>
      <c r="AG16" s="1">
        <f t="shared" si="35"/>
        <v>21.999999999999886</v>
      </c>
      <c r="AH16" s="1">
        <f t="shared" si="36"/>
        <v>47</v>
      </c>
      <c r="AI16" s="1">
        <f t="shared" si="37"/>
        <v>9.000000000000341</v>
      </c>
      <c r="AJ16" s="5">
        <f t="shared" si="38"/>
        <v>60</v>
      </c>
      <c r="AK16" s="1">
        <f t="shared" si="39"/>
        <v>0.999999999999801</v>
      </c>
      <c r="AL16" s="15">
        <f t="shared" si="40"/>
        <v>12.1</v>
      </c>
      <c r="AM16" s="1">
        <f t="shared" si="41"/>
        <v>12</v>
      </c>
      <c r="AN16" s="1">
        <f t="shared" si="42"/>
        <v>6</v>
      </c>
      <c r="AO16" s="1" t="str">
        <f t="shared" si="43"/>
        <v>0</v>
      </c>
      <c r="AP16" s="15">
        <f t="shared" si="44"/>
        <v>12.016666666666667</v>
      </c>
      <c r="AQ16" s="1">
        <f t="shared" si="45"/>
        <v>12</v>
      </c>
      <c r="AR16" s="1">
        <f t="shared" si="46"/>
        <v>1</v>
      </c>
      <c r="AS16" s="1" t="str">
        <f t="shared" si="47"/>
        <v>0</v>
      </c>
      <c r="AT16" s="15">
        <f t="shared" si="48"/>
        <v>11.78333333333334</v>
      </c>
      <c r="AU16" s="1">
        <f t="shared" si="49"/>
        <v>11</v>
      </c>
      <c r="AV16" s="1">
        <f t="shared" si="50"/>
        <v>47</v>
      </c>
      <c r="AW16" s="1">
        <f t="shared" si="51"/>
      </c>
      <c r="AX16" s="15">
        <f t="shared" si="52"/>
        <v>12.866666666666658</v>
      </c>
      <c r="AY16" s="1">
        <f t="shared" si="53"/>
        <v>12</v>
      </c>
      <c r="AZ16" s="1">
        <f t="shared" si="54"/>
        <v>52</v>
      </c>
      <c r="BA16" s="1">
        <f t="shared" si="55"/>
      </c>
    </row>
    <row r="17" spans="1:53" ht="15">
      <c r="A17" s="45">
        <v>14</v>
      </c>
      <c r="B17" s="72">
        <v>3506</v>
      </c>
      <c r="C17" s="79" t="s">
        <v>261</v>
      </c>
      <c r="D17" s="82" t="s">
        <v>59</v>
      </c>
      <c r="E17" s="82" t="s">
        <v>54</v>
      </c>
      <c r="F17" s="50" t="s">
        <v>166</v>
      </c>
      <c r="G17" s="1"/>
      <c r="H17" s="51">
        <v>10.54</v>
      </c>
      <c r="I17" s="35" t="s">
        <v>554</v>
      </c>
      <c r="J17" s="1"/>
      <c r="K17" s="64" t="str">
        <f t="shared" si="0"/>
        <v>13.38</v>
      </c>
      <c r="L17" s="2">
        <v>24.32</v>
      </c>
      <c r="M17" s="49" t="s">
        <v>60</v>
      </c>
      <c r="N17" s="1"/>
      <c r="O17" s="64" t="str">
        <f t="shared" si="1"/>
        <v>12.58</v>
      </c>
      <c r="P17" s="52">
        <v>37.3</v>
      </c>
      <c r="Q17" s="49" t="s">
        <v>56</v>
      </c>
      <c r="R17" s="5"/>
      <c r="S17" s="2" t="str">
        <f t="shared" si="2"/>
        <v>11.37</v>
      </c>
      <c r="T17" s="45">
        <v>49.07</v>
      </c>
      <c r="U17" s="49" t="s">
        <v>57</v>
      </c>
      <c r="V17" s="45">
        <v>14</v>
      </c>
      <c r="W17" s="64" t="str">
        <f t="shared" si="3"/>
        <v>12.40</v>
      </c>
      <c r="X17" s="52">
        <v>61.47</v>
      </c>
      <c r="AB17" s="10">
        <f t="shared" si="30"/>
        <v>10</v>
      </c>
      <c r="AC17" s="10">
        <f t="shared" si="31"/>
        <v>53.999999999999915</v>
      </c>
      <c r="AD17" s="14">
        <f t="shared" si="32"/>
        <v>24</v>
      </c>
      <c r="AE17" s="1">
        <f t="shared" si="33"/>
        <v>32.00000000000003</v>
      </c>
      <c r="AF17" s="1">
        <f t="shared" si="34"/>
        <v>37</v>
      </c>
      <c r="AG17" s="1">
        <f t="shared" si="35"/>
        <v>29.999999999999716</v>
      </c>
      <c r="AH17" s="1">
        <f t="shared" si="36"/>
        <v>49</v>
      </c>
      <c r="AI17" s="1">
        <f t="shared" si="37"/>
        <v>7.000000000000028</v>
      </c>
      <c r="AJ17" s="5">
        <f t="shared" si="38"/>
        <v>61</v>
      </c>
      <c r="AK17" s="1">
        <f t="shared" si="39"/>
        <v>46.999999999999886</v>
      </c>
      <c r="AL17" s="15">
        <f t="shared" si="40"/>
        <v>13.633333333333335</v>
      </c>
      <c r="AM17" s="1">
        <f t="shared" si="41"/>
        <v>13</v>
      </c>
      <c r="AN17" s="1">
        <f t="shared" si="42"/>
        <v>38</v>
      </c>
      <c r="AO17" s="1">
        <f t="shared" si="43"/>
      </c>
      <c r="AP17" s="15">
        <f t="shared" si="44"/>
        <v>12.96666666666666</v>
      </c>
      <c r="AQ17" s="1">
        <f t="shared" si="45"/>
        <v>12</v>
      </c>
      <c r="AR17" s="1">
        <f t="shared" si="46"/>
        <v>58</v>
      </c>
      <c r="AS17" s="1">
        <f t="shared" si="47"/>
      </c>
      <c r="AT17" s="15">
        <f t="shared" si="48"/>
        <v>11.616666666666674</v>
      </c>
      <c r="AU17" s="1">
        <f t="shared" si="49"/>
        <v>11</v>
      </c>
      <c r="AV17" s="1">
        <f t="shared" si="50"/>
        <v>37</v>
      </c>
      <c r="AW17" s="1">
        <f t="shared" si="51"/>
      </c>
      <c r="AX17" s="15">
        <f t="shared" si="52"/>
        <v>12.666666666666666</v>
      </c>
      <c r="AY17" s="1">
        <f t="shared" si="53"/>
        <v>12</v>
      </c>
      <c r="AZ17" s="1">
        <f t="shared" si="54"/>
        <v>40</v>
      </c>
      <c r="BA17" s="1">
        <f t="shared" si="55"/>
      </c>
    </row>
    <row r="18" spans="1:53" ht="15">
      <c r="A18" s="45">
        <v>15</v>
      </c>
      <c r="B18" s="68">
        <v>3513</v>
      </c>
      <c r="C18" s="81" t="s">
        <v>389</v>
      </c>
      <c r="D18" s="82" t="s">
        <v>59</v>
      </c>
      <c r="E18" s="82" t="s">
        <v>51</v>
      </c>
      <c r="F18" s="53" t="s">
        <v>147</v>
      </c>
      <c r="H18" s="2">
        <v>11.52</v>
      </c>
      <c r="I18" s="53" t="s">
        <v>150</v>
      </c>
      <c r="K18" s="64" t="str">
        <f t="shared" si="0"/>
        <v>12.19</v>
      </c>
      <c r="L18" s="2">
        <v>24.11</v>
      </c>
      <c r="M18" s="53" t="s">
        <v>449</v>
      </c>
      <c r="O18" s="64" t="str">
        <f t="shared" si="1"/>
        <v>13.28</v>
      </c>
      <c r="P18" s="2">
        <v>37.39</v>
      </c>
      <c r="Q18" s="53" t="s">
        <v>146</v>
      </c>
      <c r="S18" s="2" t="str">
        <f t="shared" si="2"/>
        <v>12.15</v>
      </c>
      <c r="T18" s="2">
        <v>49.54</v>
      </c>
      <c r="U18" s="53" t="s">
        <v>149</v>
      </c>
      <c r="V18" s="5">
        <v>15</v>
      </c>
      <c r="W18" s="64" t="str">
        <f t="shared" si="3"/>
        <v>12.07</v>
      </c>
      <c r="X18" s="2">
        <v>62.01</v>
      </c>
      <c r="AB18" s="1">
        <f t="shared" si="30"/>
        <v>11</v>
      </c>
      <c r="AC18" s="1">
        <f t="shared" si="31"/>
        <v>51.99999999999996</v>
      </c>
      <c r="AD18" s="14">
        <f t="shared" si="32"/>
        <v>24</v>
      </c>
      <c r="AE18" s="1">
        <f t="shared" si="33"/>
        <v>10.999999999999943</v>
      </c>
      <c r="AF18" s="1">
        <f t="shared" si="34"/>
        <v>37</v>
      </c>
      <c r="AG18" s="1">
        <f t="shared" si="35"/>
        <v>39.00000000000006</v>
      </c>
      <c r="AH18" s="1">
        <f t="shared" si="36"/>
        <v>49</v>
      </c>
      <c r="AI18" s="1">
        <f t="shared" si="37"/>
        <v>53.999999999999915</v>
      </c>
      <c r="AJ18" s="5">
        <f t="shared" si="38"/>
        <v>62</v>
      </c>
      <c r="AK18" s="1">
        <f t="shared" si="39"/>
        <v>0.999999999999801</v>
      </c>
      <c r="AL18" s="15">
        <f t="shared" si="40"/>
        <v>12.316666666666666</v>
      </c>
      <c r="AM18" s="1">
        <f t="shared" si="41"/>
        <v>12</v>
      </c>
      <c r="AN18" s="1">
        <f t="shared" si="42"/>
        <v>19</v>
      </c>
      <c r="AO18" s="1">
        <f t="shared" si="43"/>
      </c>
      <c r="AP18" s="15">
        <f t="shared" si="44"/>
        <v>13.466666666666667</v>
      </c>
      <c r="AQ18" s="1">
        <f t="shared" si="45"/>
        <v>13</v>
      </c>
      <c r="AR18" s="1">
        <f t="shared" si="46"/>
        <v>28</v>
      </c>
      <c r="AS18" s="1">
        <f t="shared" si="47"/>
      </c>
      <c r="AT18" s="15">
        <f t="shared" si="48"/>
        <v>12.25</v>
      </c>
      <c r="AU18" s="1">
        <f t="shared" si="49"/>
        <v>12</v>
      </c>
      <c r="AV18" s="1">
        <f t="shared" si="50"/>
        <v>15</v>
      </c>
      <c r="AW18" s="1">
        <f t="shared" si="51"/>
      </c>
      <c r="AX18" s="15">
        <f t="shared" si="52"/>
        <v>12.116666666666667</v>
      </c>
      <c r="AY18" s="1">
        <f t="shared" si="53"/>
        <v>12</v>
      </c>
      <c r="AZ18" s="1">
        <f t="shared" si="54"/>
        <v>7</v>
      </c>
      <c r="BA18" s="1" t="str">
        <f t="shared" si="55"/>
        <v>0</v>
      </c>
    </row>
    <row r="19" spans="1:53" ht="14.25">
      <c r="A19" s="45">
        <v>16</v>
      </c>
      <c r="B19" s="83">
        <v>3516</v>
      </c>
      <c r="C19" s="84" t="s">
        <v>392</v>
      </c>
      <c r="D19" s="85" t="s">
        <v>59</v>
      </c>
      <c r="E19" s="83" t="s">
        <v>54</v>
      </c>
      <c r="F19" s="53" t="s">
        <v>156</v>
      </c>
      <c r="H19" s="51">
        <v>11.47</v>
      </c>
      <c r="I19" s="53" t="s">
        <v>457</v>
      </c>
      <c r="K19" s="64" t="str">
        <f t="shared" si="0"/>
        <v>13.26</v>
      </c>
      <c r="L19" s="2">
        <v>25.13</v>
      </c>
      <c r="M19" s="53" t="s">
        <v>158</v>
      </c>
      <c r="O19" s="64" t="str">
        <f t="shared" si="1"/>
        <v>14.52</v>
      </c>
      <c r="P19" s="52">
        <v>40.05</v>
      </c>
      <c r="Q19" s="53" t="s">
        <v>458</v>
      </c>
      <c r="S19" s="2" t="str">
        <f t="shared" si="2"/>
        <v>12.26</v>
      </c>
      <c r="T19" s="45">
        <v>52.31</v>
      </c>
      <c r="U19" s="53" t="s">
        <v>157</v>
      </c>
      <c r="W19" s="64" t="str">
        <f t="shared" si="3"/>
        <v>14.12</v>
      </c>
      <c r="X19" s="52">
        <v>66.43</v>
      </c>
      <c r="AB19" s="1">
        <f t="shared" si="30"/>
        <v>11</v>
      </c>
      <c r="AC19" s="1">
        <f t="shared" si="31"/>
        <v>47.000000000000064</v>
      </c>
      <c r="AD19" s="14">
        <f t="shared" si="32"/>
        <v>25</v>
      </c>
      <c r="AE19" s="1">
        <f t="shared" si="33"/>
        <v>12.9999999999999</v>
      </c>
      <c r="AF19" s="1">
        <f t="shared" si="34"/>
        <v>40</v>
      </c>
      <c r="AG19" s="1">
        <f t="shared" si="35"/>
        <v>4.999999999999716</v>
      </c>
      <c r="AH19" s="1">
        <f t="shared" si="36"/>
        <v>52</v>
      </c>
      <c r="AI19" s="1">
        <f t="shared" si="37"/>
        <v>31.000000000000227</v>
      </c>
      <c r="AJ19" s="5">
        <f t="shared" si="38"/>
        <v>66</v>
      </c>
      <c r="AK19" s="1">
        <f t="shared" si="39"/>
        <v>43.00000000000068</v>
      </c>
      <c r="AL19" s="15">
        <f t="shared" si="40"/>
        <v>13.433333333333332</v>
      </c>
      <c r="AM19" s="1">
        <f t="shared" si="41"/>
        <v>13</v>
      </c>
      <c r="AN19" s="1">
        <f t="shared" si="42"/>
        <v>26</v>
      </c>
      <c r="AO19" s="1">
        <f t="shared" si="43"/>
      </c>
      <c r="AP19" s="15">
        <f t="shared" si="44"/>
        <v>14.866666666666658</v>
      </c>
      <c r="AQ19" s="1">
        <f t="shared" si="45"/>
        <v>14</v>
      </c>
      <c r="AR19" s="1">
        <f t="shared" si="46"/>
        <v>52</v>
      </c>
      <c r="AS19" s="1">
        <f t="shared" si="47"/>
      </c>
      <c r="AT19" s="15">
        <f t="shared" si="48"/>
        <v>12.43333333333334</v>
      </c>
      <c r="AU19" s="1">
        <f t="shared" si="49"/>
        <v>12</v>
      </c>
      <c r="AV19" s="1">
        <f t="shared" si="50"/>
        <v>26</v>
      </c>
      <c r="AW19" s="1">
        <f t="shared" si="51"/>
      </c>
      <c r="AX19" s="15">
        <f t="shared" si="52"/>
        <v>14.200000000000015</v>
      </c>
      <c r="AY19" s="1">
        <f t="shared" si="53"/>
        <v>14</v>
      </c>
      <c r="AZ19" s="1">
        <f t="shared" si="54"/>
        <v>12</v>
      </c>
      <c r="BA19" s="1">
        <f t="shared" si="55"/>
      </c>
    </row>
    <row r="20" spans="1:53" ht="15">
      <c r="A20" s="45">
        <v>17</v>
      </c>
      <c r="B20" s="68">
        <v>3514</v>
      </c>
      <c r="C20" s="81" t="s">
        <v>390</v>
      </c>
      <c r="D20" s="82" t="s">
        <v>59</v>
      </c>
      <c r="E20" s="82" t="s">
        <v>54</v>
      </c>
      <c r="F20" s="53" t="s">
        <v>577</v>
      </c>
      <c r="H20" s="51">
        <v>14</v>
      </c>
      <c r="I20" s="53" t="s">
        <v>450</v>
      </c>
      <c r="K20" s="64" t="str">
        <f t="shared" si="0"/>
        <v>13.33</v>
      </c>
      <c r="L20" s="2">
        <v>27.33</v>
      </c>
      <c r="M20" s="53" t="s">
        <v>153</v>
      </c>
      <c r="O20" s="64" t="str">
        <f t="shared" si="1"/>
        <v>13.53</v>
      </c>
      <c r="P20" s="52">
        <v>41.26</v>
      </c>
      <c r="Q20" s="53" t="s">
        <v>151</v>
      </c>
      <c r="S20" s="2" t="str">
        <f t="shared" si="2"/>
        <v>14.29</v>
      </c>
      <c r="T20" s="45">
        <v>55.55</v>
      </c>
      <c r="U20" s="53" t="s">
        <v>201</v>
      </c>
      <c r="W20" s="64" t="str">
        <f t="shared" si="3"/>
        <v>12.08</v>
      </c>
      <c r="X20" s="52">
        <v>68.03</v>
      </c>
      <c r="AB20" s="1">
        <f t="shared" si="30"/>
        <v>14</v>
      </c>
      <c r="AC20" s="1">
        <f t="shared" si="31"/>
        <v>0</v>
      </c>
      <c r="AD20" s="14">
        <f t="shared" si="32"/>
        <v>27</v>
      </c>
      <c r="AE20" s="1">
        <f t="shared" si="33"/>
        <v>32.99999999999983</v>
      </c>
      <c r="AF20" s="1">
        <f t="shared" si="34"/>
        <v>41</v>
      </c>
      <c r="AG20" s="1">
        <f t="shared" si="35"/>
        <v>25.9999999999998</v>
      </c>
      <c r="AH20" s="1">
        <f t="shared" si="36"/>
        <v>55</v>
      </c>
      <c r="AI20" s="1">
        <f t="shared" si="37"/>
        <v>54.999999999999716</v>
      </c>
      <c r="AJ20" s="5">
        <f t="shared" si="38"/>
        <v>68</v>
      </c>
      <c r="AK20" s="1">
        <f t="shared" si="39"/>
        <v>3.0000000000001137</v>
      </c>
      <c r="AL20" s="15">
        <f t="shared" si="40"/>
        <v>13.549999999999995</v>
      </c>
      <c r="AM20" s="1">
        <f t="shared" si="41"/>
        <v>13</v>
      </c>
      <c r="AN20" s="1">
        <f t="shared" si="42"/>
        <v>33</v>
      </c>
      <c r="AO20" s="1">
        <f t="shared" si="43"/>
      </c>
      <c r="AP20" s="15">
        <f t="shared" si="44"/>
        <v>13.883333333333336</v>
      </c>
      <c r="AQ20" s="1">
        <f t="shared" si="45"/>
        <v>13</v>
      </c>
      <c r="AR20" s="1">
        <f t="shared" si="46"/>
        <v>53</v>
      </c>
      <c r="AS20" s="1">
        <f t="shared" si="47"/>
      </c>
      <c r="AT20" s="15">
        <f t="shared" si="48"/>
        <v>14.483333333333325</v>
      </c>
      <c r="AU20" s="1">
        <f t="shared" si="49"/>
        <v>14</v>
      </c>
      <c r="AV20" s="1">
        <f t="shared" si="50"/>
        <v>29</v>
      </c>
      <c r="AW20" s="1">
        <f t="shared" si="51"/>
      </c>
      <c r="AX20" s="15">
        <f t="shared" si="52"/>
        <v>12.133333333333342</v>
      </c>
      <c r="AY20" s="1">
        <f t="shared" si="53"/>
        <v>12</v>
      </c>
      <c r="AZ20" s="1">
        <f t="shared" si="54"/>
        <v>8</v>
      </c>
      <c r="BA20" s="1" t="str">
        <f t="shared" si="55"/>
        <v>0</v>
      </c>
    </row>
    <row r="21" spans="1:53" ht="15">
      <c r="A21" s="54" t="s">
        <v>574</v>
      </c>
      <c r="B21" s="68">
        <v>3504</v>
      </c>
      <c r="C21" s="81" t="s">
        <v>386</v>
      </c>
      <c r="D21" s="82" t="s">
        <v>59</v>
      </c>
      <c r="E21" s="82" t="s">
        <v>51</v>
      </c>
      <c r="F21" s="50" t="s">
        <v>573</v>
      </c>
      <c r="G21" s="1"/>
      <c r="H21" s="51">
        <v>10.45</v>
      </c>
      <c r="I21" s="35" t="s">
        <v>516</v>
      </c>
      <c r="J21" s="1"/>
      <c r="K21" s="64" t="str">
        <f t="shared" si="0"/>
        <v>13.21</v>
      </c>
      <c r="L21" s="2">
        <v>24.06</v>
      </c>
      <c r="M21" s="49" t="s">
        <v>216</v>
      </c>
      <c r="N21" s="1"/>
      <c r="O21" s="64" t="str">
        <f t="shared" si="1"/>
        <v>11.41</v>
      </c>
      <c r="P21" s="52">
        <v>35.47</v>
      </c>
      <c r="Q21" s="49" t="s">
        <v>425</v>
      </c>
      <c r="R21" s="5"/>
      <c r="S21" s="2" t="str">
        <f t="shared" si="2"/>
        <v>11.24</v>
      </c>
      <c r="T21" s="45">
        <v>47.11</v>
      </c>
      <c r="U21" s="49" t="s">
        <v>423</v>
      </c>
      <c r="V21" s="5"/>
      <c r="W21" s="64">
        <f t="shared" si="3"/>
      </c>
      <c r="X21" s="93"/>
      <c r="AB21" s="1">
        <f t="shared" si="30"/>
        <v>10</v>
      </c>
      <c r="AC21" s="1">
        <f t="shared" si="31"/>
        <v>44.99999999999993</v>
      </c>
      <c r="AD21" s="14">
        <f t="shared" si="32"/>
        <v>24</v>
      </c>
      <c r="AE21" s="1">
        <f t="shared" si="33"/>
        <v>5.999999999999872</v>
      </c>
      <c r="AF21" s="1">
        <f t="shared" si="34"/>
        <v>35</v>
      </c>
      <c r="AG21" s="1">
        <f t="shared" si="35"/>
        <v>46.999999999999886</v>
      </c>
      <c r="AH21" s="1">
        <f t="shared" si="36"/>
        <v>47</v>
      </c>
      <c r="AI21" s="1">
        <f t="shared" si="37"/>
        <v>10.999999999999943</v>
      </c>
      <c r="AJ21" s="5">
        <f t="shared" si="38"/>
        <v>0</v>
      </c>
      <c r="AK21" s="1">
        <f t="shared" si="39"/>
        <v>0</v>
      </c>
      <c r="AL21" s="15">
        <f t="shared" si="40"/>
        <v>13.349999999999998</v>
      </c>
      <c r="AM21" s="1">
        <f t="shared" si="41"/>
        <v>13</v>
      </c>
      <c r="AN21" s="1">
        <f t="shared" si="42"/>
        <v>21</v>
      </c>
      <c r="AO21" s="1">
        <f t="shared" si="43"/>
      </c>
      <c r="AP21" s="15">
        <f t="shared" si="44"/>
        <v>11.683333333333337</v>
      </c>
      <c r="AQ21" s="1">
        <f t="shared" si="45"/>
        <v>11</v>
      </c>
      <c r="AR21" s="1">
        <f t="shared" si="46"/>
        <v>41</v>
      </c>
      <c r="AS21" s="1">
        <f t="shared" si="47"/>
      </c>
      <c r="AT21" s="15">
        <f t="shared" si="48"/>
        <v>11.4</v>
      </c>
      <c r="AU21" s="1">
        <f t="shared" si="49"/>
        <v>11</v>
      </c>
      <c r="AV21" s="1">
        <f t="shared" si="50"/>
        <v>24</v>
      </c>
      <c r="AW21" s="1">
        <f t="shared" si="51"/>
      </c>
      <c r="AX21" s="15">
        <f t="shared" si="52"/>
        <v>-47.18333333333333</v>
      </c>
      <c r="AY21" s="1">
        <f t="shared" si="53"/>
        <v>-48</v>
      </c>
      <c r="AZ21" s="1">
        <f t="shared" si="54"/>
        <v>49</v>
      </c>
      <c r="BA21" s="1">
        <f t="shared" si="55"/>
      </c>
    </row>
    <row r="22" spans="1:53" ht="15">
      <c r="A22" s="54" t="s">
        <v>574</v>
      </c>
      <c r="B22" s="68">
        <v>3521</v>
      </c>
      <c r="C22" s="81" t="s">
        <v>64</v>
      </c>
      <c r="D22" s="82" t="s">
        <v>59</v>
      </c>
      <c r="E22" s="82" t="s">
        <v>51</v>
      </c>
      <c r="F22" s="53" t="s">
        <v>249</v>
      </c>
      <c r="G22" s="56"/>
      <c r="H22" s="2">
        <v>10.56</v>
      </c>
      <c r="J22" s="56"/>
      <c r="K22" s="64">
        <f t="shared" si="0"/>
      </c>
      <c r="L22" s="2"/>
      <c r="N22" s="56"/>
      <c r="O22" s="64">
        <f t="shared" si="1"/>
      </c>
      <c r="P22" s="2"/>
      <c r="S22" s="2">
        <f t="shared" si="2"/>
      </c>
      <c r="T22" s="2"/>
      <c r="W22" s="64">
        <f t="shared" si="3"/>
      </c>
      <c r="X22" s="2"/>
      <c r="AB22" s="1">
        <f t="shared" si="30"/>
        <v>10</v>
      </c>
      <c r="AC22" s="1">
        <f t="shared" si="31"/>
        <v>56.00000000000005</v>
      </c>
      <c r="AD22" s="14">
        <f t="shared" si="32"/>
        <v>0</v>
      </c>
      <c r="AE22" s="1">
        <f t="shared" si="33"/>
        <v>0</v>
      </c>
      <c r="AF22" s="1">
        <f t="shared" si="34"/>
        <v>0</v>
      </c>
      <c r="AG22" s="1">
        <f t="shared" si="35"/>
        <v>0</v>
      </c>
      <c r="AH22" s="1">
        <f t="shared" si="36"/>
        <v>0</v>
      </c>
      <c r="AI22" s="1">
        <f t="shared" si="37"/>
        <v>0</v>
      </c>
      <c r="AJ22" s="5">
        <f t="shared" si="38"/>
        <v>0</v>
      </c>
      <c r="AK22" s="1">
        <f t="shared" si="39"/>
        <v>0</v>
      </c>
      <c r="AL22" s="15">
        <f t="shared" si="40"/>
        <v>-10.933333333333334</v>
      </c>
      <c r="AM22" s="1">
        <f t="shared" si="41"/>
        <v>-11</v>
      </c>
      <c r="AN22" s="1">
        <f t="shared" si="42"/>
        <v>4</v>
      </c>
      <c r="AO22" s="1" t="str">
        <f t="shared" si="43"/>
        <v>0</v>
      </c>
      <c r="AP22" s="15">
        <f t="shared" si="44"/>
        <v>0</v>
      </c>
      <c r="AQ22" s="1">
        <f t="shared" si="45"/>
        <v>0</v>
      </c>
      <c r="AR22" s="1">
        <f t="shared" si="46"/>
        <v>0</v>
      </c>
      <c r="AS22" s="1" t="str">
        <f t="shared" si="47"/>
        <v>0</v>
      </c>
      <c r="AT22" s="15">
        <f t="shared" si="48"/>
        <v>0</v>
      </c>
      <c r="AU22" s="1">
        <f t="shared" si="49"/>
        <v>0</v>
      </c>
      <c r="AV22" s="1">
        <f t="shared" si="50"/>
        <v>0</v>
      </c>
      <c r="AW22" s="1" t="str">
        <f t="shared" si="51"/>
        <v>0</v>
      </c>
      <c r="AX22" s="15">
        <f t="shared" si="52"/>
        <v>0</v>
      </c>
      <c r="AY22" s="1">
        <f t="shared" si="53"/>
        <v>0</v>
      </c>
      <c r="AZ22" s="1">
        <f t="shared" si="54"/>
        <v>0</v>
      </c>
      <c r="BA22" s="1" t="str">
        <f t="shared" si="55"/>
        <v>0</v>
      </c>
    </row>
    <row r="23" spans="1:53" ht="15">
      <c r="A23" s="54" t="s">
        <v>574</v>
      </c>
      <c r="B23" s="68">
        <v>3509</v>
      </c>
      <c r="C23" s="81" t="s">
        <v>267</v>
      </c>
      <c r="D23" s="82" t="s">
        <v>59</v>
      </c>
      <c r="E23" s="82" t="s">
        <v>54</v>
      </c>
      <c r="F23" s="102" t="s">
        <v>438</v>
      </c>
      <c r="G23" s="1"/>
      <c r="H23" s="2">
        <v>12.12</v>
      </c>
      <c r="I23" s="7" t="s">
        <v>575</v>
      </c>
      <c r="J23" s="1"/>
      <c r="K23" s="64" t="str">
        <f t="shared" si="0"/>
        <v>13.11</v>
      </c>
      <c r="L23" s="2">
        <v>25.23</v>
      </c>
      <c r="M23" s="103" t="s">
        <v>436</v>
      </c>
      <c r="N23" s="1"/>
      <c r="O23" s="64" t="str">
        <f t="shared" si="1"/>
        <v>14.45</v>
      </c>
      <c r="P23" s="2">
        <v>40.08</v>
      </c>
      <c r="Q23" s="49" t="s">
        <v>227</v>
      </c>
      <c r="R23" s="5"/>
      <c r="S23" s="2" t="str">
        <f t="shared" si="2"/>
        <v>14.47</v>
      </c>
      <c r="T23" s="2">
        <v>54.55</v>
      </c>
      <c r="U23" s="49"/>
      <c r="V23" s="5"/>
      <c r="W23" s="64">
        <f t="shared" si="3"/>
      </c>
      <c r="X23" s="2"/>
      <c r="AB23" s="1">
        <f t="shared" si="30"/>
        <v>12</v>
      </c>
      <c r="AC23" s="1">
        <f t="shared" si="31"/>
        <v>11.999999999999922</v>
      </c>
      <c r="AD23" s="14">
        <f t="shared" si="32"/>
        <v>25</v>
      </c>
      <c r="AE23" s="1">
        <f t="shared" si="33"/>
        <v>23.000000000000043</v>
      </c>
      <c r="AF23" s="1">
        <f t="shared" si="34"/>
        <v>40</v>
      </c>
      <c r="AG23" s="1">
        <f t="shared" si="35"/>
        <v>7.9999999999998295</v>
      </c>
      <c r="AH23" s="1">
        <f t="shared" si="36"/>
        <v>54</v>
      </c>
      <c r="AI23" s="1">
        <f t="shared" si="37"/>
        <v>54.999999999999716</v>
      </c>
      <c r="AJ23" s="5">
        <f t="shared" si="38"/>
        <v>0</v>
      </c>
      <c r="AK23" s="1">
        <f t="shared" si="39"/>
        <v>0</v>
      </c>
      <c r="AL23" s="15">
        <f t="shared" si="40"/>
        <v>13.183333333333335</v>
      </c>
      <c r="AM23" s="1">
        <f t="shared" si="41"/>
        <v>13</v>
      </c>
      <c r="AN23" s="1">
        <f t="shared" si="42"/>
        <v>11</v>
      </c>
      <c r="AO23" s="1">
        <f t="shared" si="43"/>
      </c>
      <c r="AP23" s="15">
        <f t="shared" si="44"/>
        <v>14.75</v>
      </c>
      <c r="AQ23" s="1">
        <f t="shared" si="45"/>
        <v>14</v>
      </c>
      <c r="AR23" s="1">
        <f t="shared" si="46"/>
        <v>45</v>
      </c>
      <c r="AS23" s="1">
        <f t="shared" si="47"/>
      </c>
      <c r="AT23" s="15">
        <f t="shared" si="48"/>
        <v>14.783333333333326</v>
      </c>
      <c r="AU23" s="1">
        <f t="shared" si="49"/>
        <v>14</v>
      </c>
      <c r="AV23" s="1">
        <f t="shared" si="50"/>
        <v>47</v>
      </c>
      <c r="AW23" s="1">
        <f t="shared" si="51"/>
      </c>
      <c r="AX23" s="15">
        <f t="shared" si="52"/>
        <v>-54.91666666666666</v>
      </c>
      <c r="AY23" s="1">
        <f t="shared" si="53"/>
        <v>-55</v>
      </c>
      <c r="AZ23" s="1">
        <f t="shared" si="54"/>
        <v>5</v>
      </c>
      <c r="BA23" s="1" t="str">
        <f t="shared" si="55"/>
        <v>0</v>
      </c>
    </row>
    <row r="24" spans="1:53" ht="15">
      <c r="A24" s="54" t="s">
        <v>574</v>
      </c>
      <c r="B24" s="68">
        <v>3512</v>
      </c>
      <c r="C24" s="81" t="s">
        <v>388</v>
      </c>
      <c r="D24" s="82" t="s">
        <v>59</v>
      </c>
      <c r="E24" s="82" t="s">
        <v>54</v>
      </c>
      <c r="F24" s="53" t="s">
        <v>448</v>
      </c>
      <c r="H24" s="51">
        <v>13.17</v>
      </c>
      <c r="I24" s="53" t="s">
        <v>184</v>
      </c>
      <c r="K24" s="64" t="str">
        <f t="shared" si="0"/>
        <v>13.06</v>
      </c>
      <c r="L24" s="2">
        <v>26.23</v>
      </c>
      <c r="M24" s="53" t="s">
        <v>255</v>
      </c>
      <c r="O24" s="64" t="str">
        <f t="shared" si="1"/>
        <v>13.56</v>
      </c>
      <c r="P24" s="52">
        <v>40.19</v>
      </c>
      <c r="S24" s="2">
        <f t="shared" si="2"/>
      </c>
      <c r="W24" s="64">
        <f t="shared" si="3"/>
      </c>
      <c r="X24" s="52"/>
      <c r="AB24" s="1">
        <f t="shared" si="30"/>
        <v>13</v>
      </c>
      <c r="AC24" s="1">
        <f t="shared" si="31"/>
        <v>16.999999999999993</v>
      </c>
      <c r="AD24" s="14">
        <f t="shared" si="32"/>
        <v>26</v>
      </c>
      <c r="AE24" s="1">
        <f t="shared" si="33"/>
        <v>23.000000000000043</v>
      </c>
      <c r="AF24" s="1">
        <f t="shared" si="34"/>
        <v>40</v>
      </c>
      <c r="AG24" s="1">
        <f t="shared" si="35"/>
        <v>18.999999999999773</v>
      </c>
      <c r="AH24" s="1">
        <f t="shared" si="36"/>
        <v>0</v>
      </c>
      <c r="AI24" s="1">
        <f t="shared" si="37"/>
        <v>0</v>
      </c>
      <c r="AJ24" s="5">
        <f t="shared" si="38"/>
        <v>0</v>
      </c>
      <c r="AK24" s="1">
        <f t="shared" si="39"/>
        <v>0</v>
      </c>
      <c r="AL24" s="15">
        <f t="shared" si="40"/>
        <v>13.1</v>
      </c>
      <c r="AM24" s="1">
        <f t="shared" si="41"/>
        <v>13</v>
      </c>
      <c r="AN24" s="1">
        <f t="shared" si="42"/>
        <v>6</v>
      </c>
      <c r="AO24" s="1" t="str">
        <f t="shared" si="43"/>
        <v>0</v>
      </c>
      <c r="AP24" s="15">
        <f t="shared" si="44"/>
        <v>13.933333333333334</v>
      </c>
      <c r="AQ24" s="1">
        <f t="shared" si="45"/>
        <v>13</v>
      </c>
      <c r="AR24" s="1">
        <f t="shared" si="46"/>
        <v>56</v>
      </c>
      <c r="AS24" s="1">
        <f t="shared" si="47"/>
      </c>
      <c r="AT24" s="15">
        <f t="shared" si="48"/>
        <v>-40.31666666666667</v>
      </c>
      <c r="AU24" s="1">
        <f t="shared" si="49"/>
        <v>-41</v>
      </c>
      <c r="AV24" s="1">
        <f t="shared" si="50"/>
        <v>41</v>
      </c>
      <c r="AW24" s="1">
        <f t="shared" si="51"/>
      </c>
      <c r="AX24" s="15">
        <f t="shared" si="52"/>
        <v>0</v>
      </c>
      <c r="AY24" s="1">
        <f t="shared" si="53"/>
        <v>0</v>
      </c>
      <c r="AZ24" s="1">
        <f t="shared" si="54"/>
        <v>0</v>
      </c>
      <c r="BA24" s="1" t="str">
        <f t="shared" si="55"/>
        <v>0</v>
      </c>
    </row>
    <row r="25" spans="1:53" ht="15">
      <c r="A25" s="45"/>
      <c r="B25" s="68"/>
      <c r="C25" s="101"/>
      <c r="D25" s="82"/>
      <c r="E25" s="82"/>
      <c r="F25" s="53"/>
      <c r="H25" s="51"/>
      <c r="I25" s="53"/>
      <c r="K25" s="64"/>
      <c r="L25" s="2"/>
      <c r="M25" s="53"/>
      <c r="O25" s="64"/>
      <c r="P25" s="52"/>
      <c r="S25" s="2"/>
      <c r="W25" s="64"/>
      <c r="X25" s="52"/>
      <c r="AB25" s="1"/>
      <c r="AC25" s="1"/>
      <c r="AD25" s="14"/>
      <c r="AE25" s="1"/>
      <c r="AF25" s="1"/>
      <c r="AG25" s="1"/>
      <c r="AH25" s="1"/>
      <c r="AI25" s="1"/>
      <c r="AJ25" s="5"/>
      <c r="AK25" s="1"/>
      <c r="AL25" s="15"/>
      <c r="AM25" s="1"/>
      <c r="AN25" s="1"/>
      <c r="AO25" s="1"/>
      <c r="AP25" s="15"/>
      <c r="AQ25" s="1"/>
      <c r="AR25" s="1"/>
      <c r="AS25" s="1"/>
      <c r="AT25" s="15"/>
      <c r="AU25" s="1"/>
      <c r="AV25" s="1"/>
      <c r="AW25" s="1"/>
      <c r="AX25" s="15"/>
      <c r="AY25" s="1"/>
      <c r="AZ25" s="1"/>
      <c r="BA25" s="1"/>
    </row>
    <row r="26" spans="1:53" ht="15">
      <c r="A26" s="45">
        <v>1</v>
      </c>
      <c r="B26" s="68">
        <v>4502</v>
      </c>
      <c r="C26" s="101" t="s">
        <v>257</v>
      </c>
      <c r="D26" s="82" t="s">
        <v>53</v>
      </c>
      <c r="E26" s="82" t="s">
        <v>51</v>
      </c>
      <c r="F26" s="53" t="s">
        <v>557</v>
      </c>
      <c r="H26" s="97">
        <v>10.34</v>
      </c>
      <c r="I26" s="53" t="s">
        <v>495</v>
      </c>
      <c r="K26" s="64" t="str">
        <f aca="true" t="shared" si="56" ref="K26:K42">IF(ISBLANK(L26),"",AM26&amp;"."&amp;AO26&amp;AN26)</f>
        <v>10.45</v>
      </c>
      <c r="L26" s="52">
        <v>21.19</v>
      </c>
      <c r="M26" s="53" t="s">
        <v>556</v>
      </c>
      <c r="O26" s="64" t="str">
        <f aca="true" t="shared" si="57" ref="O26:O42">IF(ISBLANK(P26),"",AQ26&amp;"."&amp;AS26&amp;AR26)</f>
        <v>10.51</v>
      </c>
      <c r="P26" s="52">
        <v>32.1</v>
      </c>
      <c r="Q26" s="53" t="s">
        <v>58</v>
      </c>
      <c r="S26" s="64" t="str">
        <f aca="true" t="shared" si="58" ref="S26:S42">IF(ISBLANK(T26),"",AU26&amp;"."&amp;AW26&amp;AV26)</f>
        <v>11.04</v>
      </c>
      <c r="T26" s="52">
        <v>43.14</v>
      </c>
      <c r="U26" s="53" t="s">
        <v>55</v>
      </c>
      <c r="W26" s="64" t="str">
        <f aca="true" t="shared" si="59" ref="W26:W32">IF(ISBLANK(X26),"",AY26&amp;"."&amp;BA26&amp;AZ26)</f>
        <v>10.38</v>
      </c>
      <c r="X26" s="52">
        <v>53.52</v>
      </c>
      <c r="AB26" s="10">
        <f t="shared" si="30"/>
        <v>10</v>
      </c>
      <c r="AC26" s="10">
        <f t="shared" si="31"/>
        <v>33.999999999999986</v>
      </c>
      <c r="AD26" s="14">
        <f t="shared" si="32"/>
        <v>21</v>
      </c>
      <c r="AE26" s="1">
        <f t="shared" si="33"/>
        <v>19.000000000000128</v>
      </c>
      <c r="AF26" s="1">
        <f t="shared" si="34"/>
        <v>32</v>
      </c>
      <c r="AG26" s="1">
        <f t="shared" si="35"/>
        <v>10.000000000000142</v>
      </c>
      <c r="AH26" s="1">
        <f t="shared" si="36"/>
        <v>43</v>
      </c>
      <c r="AI26" s="1">
        <f t="shared" si="37"/>
        <v>14.000000000000057</v>
      </c>
      <c r="AJ26" s="5">
        <f t="shared" si="38"/>
        <v>53</v>
      </c>
      <c r="AK26" s="1">
        <f t="shared" si="39"/>
        <v>52.00000000000031</v>
      </c>
      <c r="AL26" s="15">
        <f t="shared" si="40"/>
        <v>10.750000000000004</v>
      </c>
      <c r="AM26" s="1">
        <f t="shared" si="41"/>
        <v>10</v>
      </c>
      <c r="AN26" s="1">
        <f t="shared" si="42"/>
        <v>45</v>
      </c>
      <c r="AO26" s="1">
        <f t="shared" si="43"/>
      </c>
      <c r="AP26" s="15">
        <f t="shared" si="44"/>
        <v>10.85</v>
      </c>
      <c r="AQ26" s="1">
        <f t="shared" si="45"/>
        <v>10</v>
      </c>
      <c r="AR26" s="1">
        <f t="shared" si="46"/>
        <v>51</v>
      </c>
      <c r="AS26" s="1">
        <f t="shared" si="47"/>
      </c>
      <c r="AT26" s="15">
        <f t="shared" si="48"/>
        <v>11.066666666666663</v>
      </c>
      <c r="AU26" s="1">
        <f t="shared" si="49"/>
        <v>11</v>
      </c>
      <c r="AV26" s="1">
        <f t="shared" si="50"/>
        <v>4</v>
      </c>
      <c r="AW26" s="1" t="str">
        <f t="shared" si="51"/>
        <v>0</v>
      </c>
      <c r="AX26" s="15">
        <f t="shared" si="52"/>
        <v>10.633333333333342</v>
      </c>
      <c r="AY26" s="1">
        <f t="shared" si="53"/>
        <v>10</v>
      </c>
      <c r="AZ26" s="1">
        <f t="shared" si="54"/>
        <v>38</v>
      </c>
      <c r="BA26" s="1">
        <f t="shared" si="55"/>
      </c>
    </row>
    <row r="27" spans="1:53" ht="15">
      <c r="A27" s="45">
        <v>2</v>
      </c>
      <c r="B27" s="72">
        <v>4504</v>
      </c>
      <c r="C27" s="79" t="s">
        <v>396</v>
      </c>
      <c r="D27" s="82" t="s">
        <v>53</v>
      </c>
      <c r="E27" s="82" t="s">
        <v>51</v>
      </c>
      <c r="F27" s="32" t="s">
        <v>564</v>
      </c>
      <c r="H27" s="52">
        <v>11.14</v>
      </c>
      <c r="I27" s="53" t="s">
        <v>497</v>
      </c>
      <c r="K27" s="64" t="str">
        <f t="shared" si="56"/>
        <v>11.42</v>
      </c>
      <c r="L27" s="52">
        <v>22.56</v>
      </c>
      <c r="M27" s="53" t="s">
        <v>499</v>
      </c>
      <c r="O27" s="64" t="str">
        <f t="shared" si="57"/>
        <v>10.52</v>
      </c>
      <c r="P27" s="52">
        <v>33.48</v>
      </c>
      <c r="Q27" s="53" t="s">
        <v>501</v>
      </c>
      <c r="S27" s="64" t="str">
        <f t="shared" si="58"/>
        <v>11.37</v>
      </c>
      <c r="T27" s="52">
        <v>45.25</v>
      </c>
      <c r="U27" s="53" t="s">
        <v>498</v>
      </c>
      <c r="W27" s="64" t="str">
        <f t="shared" si="59"/>
        <v>11.10</v>
      </c>
      <c r="X27" s="52">
        <v>56.35</v>
      </c>
      <c r="AB27" s="1">
        <f t="shared" si="30"/>
        <v>11</v>
      </c>
      <c r="AC27" s="1">
        <f t="shared" si="31"/>
        <v>14.000000000000057</v>
      </c>
      <c r="AD27" s="14">
        <f t="shared" si="32"/>
        <v>22</v>
      </c>
      <c r="AE27" s="1">
        <f t="shared" si="33"/>
        <v>55.99999999999987</v>
      </c>
      <c r="AF27" s="1">
        <f t="shared" si="34"/>
        <v>33</v>
      </c>
      <c r="AG27" s="1">
        <f t="shared" si="35"/>
        <v>47.99999999999969</v>
      </c>
      <c r="AH27" s="1">
        <f t="shared" si="36"/>
        <v>45</v>
      </c>
      <c r="AI27" s="1">
        <f t="shared" si="37"/>
        <v>25</v>
      </c>
      <c r="AJ27" s="5">
        <f t="shared" si="38"/>
        <v>56</v>
      </c>
      <c r="AK27" s="1">
        <f t="shared" si="39"/>
        <v>35.00000000000014</v>
      </c>
      <c r="AL27" s="15">
        <f t="shared" si="40"/>
        <v>11.699999999999996</v>
      </c>
      <c r="AM27" s="1">
        <f t="shared" si="41"/>
        <v>11</v>
      </c>
      <c r="AN27" s="1">
        <f t="shared" si="42"/>
        <v>42</v>
      </c>
      <c r="AO27" s="1">
        <f t="shared" si="43"/>
      </c>
      <c r="AP27" s="15">
        <f t="shared" si="44"/>
        <v>10.866666666666667</v>
      </c>
      <c r="AQ27" s="1">
        <f t="shared" si="45"/>
        <v>10</v>
      </c>
      <c r="AR27" s="1">
        <f t="shared" si="46"/>
        <v>52</v>
      </c>
      <c r="AS27" s="1">
        <f t="shared" si="47"/>
      </c>
      <c r="AT27" s="15">
        <f t="shared" si="48"/>
        <v>11.61666666666667</v>
      </c>
      <c r="AU27" s="1">
        <f t="shared" si="49"/>
        <v>11</v>
      </c>
      <c r="AV27" s="1">
        <f t="shared" si="50"/>
        <v>37</v>
      </c>
      <c r="AW27" s="1">
        <f t="shared" si="51"/>
      </c>
      <c r="AX27" s="15">
        <f t="shared" si="52"/>
        <v>11.166666666666666</v>
      </c>
      <c r="AY27" s="1">
        <f t="shared" si="53"/>
        <v>11</v>
      </c>
      <c r="AZ27" s="1">
        <f t="shared" si="54"/>
        <v>10</v>
      </c>
      <c r="BA27" s="1">
        <f t="shared" si="55"/>
      </c>
    </row>
    <row r="28" spans="1:53" ht="15">
      <c r="A28" s="45">
        <v>3</v>
      </c>
      <c r="B28" s="72">
        <v>4500</v>
      </c>
      <c r="C28" s="79" t="s">
        <v>271</v>
      </c>
      <c r="D28" s="82" t="s">
        <v>53</v>
      </c>
      <c r="E28" s="82" t="s">
        <v>51</v>
      </c>
      <c r="F28" s="53" t="s">
        <v>490</v>
      </c>
      <c r="H28" s="52">
        <v>10.58</v>
      </c>
      <c r="I28" s="100" t="s">
        <v>486</v>
      </c>
      <c r="K28" s="64" t="str">
        <f t="shared" si="56"/>
        <v>11.24</v>
      </c>
      <c r="L28" s="52">
        <v>22.22</v>
      </c>
      <c r="M28" s="53" t="s">
        <v>489</v>
      </c>
      <c r="O28" s="64" t="str">
        <f t="shared" si="57"/>
        <v>11.54</v>
      </c>
      <c r="P28" s="52">
        <v>34.16</v>
      </c>
      <c r="Q28" s="53" t="s">
        <v>578</v>
      </c>
      <c r="S28" s="64" t="str">
        <f t="shared" si="58"/>
        <v>11.34</v>
      </c>
      <c r="T28" s="52">
        <v>45.5</v>
      </c>
      <c r="U28" s="53" t="s">
        <v>485</v>
      </c>
      <c r="W28" s="64" t="str">
        <f t="shared" si="59"/>
        <v>11.47</v>
      </c>
      <c r="X28" s="52">
        <v>57.37</v>
      </c>
      <c r="AB28" s="1">
        <f t="shared" si="30"/>
        <v>10</v>
      </c>
      <c r="AC28" s="1">
        <f t="shared" si="31"/>
        <v>58.00000000000001</v>
      </c>
      <c r="AD28" s="14">
        <f t="shared" si="32"/>
        <v>22</v>
      </c>
      <c r="AE28" s="1">
        <f t="shared" si="33"/>
        <v>21.999999999999886</v>
      </c>
      <c r="AF28" s="1">
        <f t="shared" si="34"/>
        <v>34</v>
      </c>
      <c r="AG28" s="1">
        <f t="shared" si="35"/>
        <v>15.999999999999659</v>
      </c>
      <c r="AH28" s="1">
        <f t="shared" si="36"/>
        <v>45</v>
      </c>
      <c r="AI28" s="1">
        <f t="shared" si="37"/>
        <v>50</v>
      </c>
      <c r="AJ28" s="5">
        <f t="shared" si="38"/>
        <v>57</v>
      </c>
      <c r="AK28" s="1">
        <f t="shared" si="39"/>
        <v>36.999999999999744</v>
      </c>
      <c r="AL28" s="15">
        <f t="shared" si="40"/>
        <v>11.4</v>
      </c>
      <c r="AM28" s="1">
        <f t="shared" si="41"/>
        <v>11</v>
      </c>
      <c r="AN28" s="1">
        <f t="shared" si="42"/>
        <v>24</v>
      </c>
      <c r="AO28" s="1">
        <f t="shared" si="43"/>
      </c>
      <c r="AP28" s="15">
        <f t="shared" si="44"/>
        <v>11.899999999999993</v>
      </c>
      <c r="AQ28" s="1">
        <f t="shared" si="45"/>
        <v>11</v>
      </c>
      <c r="AR28" s="1">
        <f t="shared" si="46"/>
        <v>54</v>
      </c>
      <c r="AS28" s="1">
        <f t="shared" si="47"/>
      </c>
      <c r="AT28" s="15">
        <f t="shared" si="48"/>
        <v>11.566666666666674</v>
      </c>
      <c r="AU28" s="1">
        <f t="shared" si="49"/>
        <v>11</v>
      </c>
      <c r="AV28" s="1">
        <f t="shared" si="50"/>
        <v>34</v>
      </c>
      <c r="AW28" s="1">
        <f t="shared" si="51"/>
      </c>
      <c r="AX28" s="15">
        <f t="shared" si="52"/>
        <v>11.783333333333326</v>
      </c>
      <c r="AY28" s="1">
        <f t="shared" si="53"/>
        <v>11</v>
      </c>
      <c r="AZ28" s="1">
        <f t="shared" si="54"/>
        <v>47</v>
      </c>
      <c r="BA28" s="1">
        <f t="shared" si="55"/>
      </c>
    </row>
    <row r="29" spans="1:53" ht="15">
      <c r="A29" s="45">
        <v>4</v>
      </c>
      <c r="B29" s="68">
        <v>4506</v>
      </c>
      <c r="C29" s="81" t="s">
        <v>397</v>
      </c>
      <c r="D29" s="82" t="s">
        <v>53</v>
      </c>
      <c r="E29" s="82" t="s">
        <v>51</v>
      </c>
      <c r="F29" s="53" t="s">
        <v>504</v>
      </c>
      <c r="H29" s="52">
        <v>11.01</v>
      </c>
      <c r="I29" s="53" t="s">
        <v>558</v>
      </c>
      <c r="K29" s="64" t="str">
        <f t="shared" si="56"/>
        <v>10.57</v>
      </c>
      <c r="L29" s="52">
        <v>21.58</v>
      </c>
      <c r="M29" s="53" t="s">
        <v>579</v>
      </c>
      <c r="O29" s="64" t="str">
        <f t="shared" si="57"/>
        <v>12.40</v>
      </c>
      <c r="P29" s="52">
        <v>34.38</v>
      </c>
      <c r="Q29" s="53" t="s">
        <v>506</v>
      </c>
      <c r="S29" s="64" t="str">
        <f t="shared" si="58"/>
        <v>11.25</v>
      </c>
      <c r="T29" s="52">
        <v>46.03</v>
      </c>
      <c r="U29" s="53" t="s">
        <v>560</v>
      </c>
      <c r="W29" s="64" t="str">
        <f t="shared" si="59"/>
        <v>11.59</v>
      </c>
      <c r="X29" s="52">
        <v>58.02</v>
      </c>
      <c r="AB29" s="1">
        <f t="shared" si="30"/>
        <v>11</v>
      </c>
      <c r="AC29" s="1">
        <f t="shared" si="31"/>
        <v>0.9999999999999787</v>
      </c>
      <c r="AD29" s="14">
        <f t="shared" si="32"/>
        <v>21</v>
      </c>
      <c r="AE29" s="1">
        <f t="shared" si="33"/>
        <v>57.99999999999983</v>
      </c>
      <c r="AF29" s="1">
        <f t="shared" si="34"/>
        <v>34</v>
      </c>
      <c r="AG29" s="1">
        <f t="shared" si="35"/>
        <v>38.000000000000256</v>
      </c>
      <c r="AH29" s="1">
        <f t="shared" si="36"/>
        <v>46</v>
      </c>
      <c r="AI29" s="1">
        <f t="shared" si="37"/>
        <v>3.0000000000001137</v>
      </c>
      <c r="AJ29" s="5">
        <f t="shared" si="38"/>
        <v>58</v>
      </c>
      <c r="AK29" s="1">
        <f t="shared" si="39"/>
        <v>2.0000000000003126</v>
      </c>
      <c r="AL29" s="15">
        <f t="shared" si="40"/>
        <v>10.949999999999996</v>
      </c>
      <c r="AM29" s="1">
        <f t="shared" si="41"/>
        <v>10</v>
      </c>
      <c r="AN29" s="1">
        <f t="shared" si="42"/>
        <v>57</v>
      </c>
      <c r="AO29" s="1">
        <f t="shared" si="43"/>
      </c>
      <c r="AP29" s="15">
        <f t="shared" si="44"/>
        <v>12.666666666666679</v>
      </c>
      <c r="AQ29" s="1">
        <f t="shared" si="45"/>
        <v>12</v>
      </c>
      <c r="AR29" s="1">
        <f t="shared" si="46"/>
        <v>40</v>
      </c>
      <c r="AS29" s="1">
        <f t="shared" si="47"/>
      </c>
      <c r="AT29" s="15">
        <f t="shared" si="48"/>
        <v>11.416666666666659</v>
      </c>
      <c r="AU29" s="1">
        <f t="shared" si="49"/>
        <v>11</v>
      </c>
      <c r="AV29" s="1">
        <f t="shared" si="50"/>
        <v>25</v>
      </c>
      <c r="AW29" s="1">
        <f t="shared" si="51"/>
      </c>
      <c r="AX29" s="15">
        <f t="shared" si="52"/>
        <v>11.983333333333341</v>
      </c>
      <c r="AY29" s="1">
        <f t="shared" si="53"/>
        <v>11</v>
      </c>
      <c r="AZ29" s="1">
        <f t="shared" si="54"/>
        <v>59</v>
      </c>
      <c r="BA29" s="1">
        <f t="shared" si="55"/>
      </c>
    </row>
    <row r="30" spans="1:53" ht="15">
      <c r="A30" s="45">
        <v>5</v>
      </c>
      <c r="B30" s="68">
        <v>4507</v>
      </c>
      <c r="C30" s="81" t="s">
        <v>389</v>
      </c>
      <c r="D30" s="82" t="s">
        <v>53</v>
      </c>
      <c r="E30" s="82" t="s">
        <v>51</v>
      </c>
      <c r="F30" s="53" t="s">
        <v>204</v>
      </c>
      <c r="H30" s="52">
        <v>11.57</v>
      </c>
      <c r="I30" s="53" t="s">
        <v>510</v>
      </c>
      <c r="K30" s="64" t="str">
        <f t="shared" si="56"/>
        <v>12.05</v>
      </c>
      <c r="L30" s="52">
        <v>24.02</v>
      </c>
      <c r="M30" s="53" t="s">
        <v>580</v>
      </c>
      <c r="O30" s="64" t="str">
        <f t="shared" si="57"/>
        <v>12.09</v>
      </c>
      <c r="P30" s="52">
        <v>36.11</v>
      </c>
      <c r="Q30" s="53" t="s">
        <v>148</v>
      </c>
      <c r="S30" s="64" t="str">
        <f t="shared" si="58"/>
        <v>11.52</v>
      </c>
      <c r="T30" s="52">
        <v>48.03</v>
      </c>
      <c r="U30" s="53" t="s">
        <v>581</v>
      </c>
      <c r="W30" s="64" t="str">
        <f t="shared" si="59"/>
        <v>11.11</v>
      </c>
      <c r="X30" s="52">
        <v>59.14</v>
      </c>
      <c r="AB30" s="1">
        <f t="shared" si="30"/>
        <v>11</v>
      </c>
      <c r="AC30" s="1">
        <f t="shared" si="31"/>
        <v>57.00000000000003</v>
      </c>
      <c r="AD30" s="14">
        <f t="shared" si="32"/>
        <v>24</v>
      </c>
      <c r="AE30" s="1">
        <f t="shared" si="33"/>
        <v>1.9999999999999574</v>
      </c>
      <c r="AF30" s="1">
        <f t="shared" si="34"/>
        <v>36</v>
      </c>
      <c r="AG30" s="1">
        <f t="shared" si="35"/>
        <v>10.999999999999943</v>
      </c>
      <c r="AH30" s="1">
        <f t="shared" si="36"/>
        <v>48</v>
      </c>
      <c r="AI30" s="1">
        <f t="shared" si="37"/>
        <v>3.0000000000001137</v>
      </c>
      <c r="AJ30" s="5">
        <f t="shared" si="38"/>
        <v>59</v>
      </c>
      <c r="AK30" s="1">
        <f t="shared" si="39"/>
        <v>14.000000000000057</v>
      </c>
      <c r="AL30" s="15">
        <f t="shared" si="40"/>
        <v>12.083333333333334</v>
      </c>
      <c r="AM30" s="1">
        <f t="shared" si="41"/>
        <v>12</v>
      </c>
      <c r="AN30" s="1">
        <f t="shared" si="42"/>
        <v>5</v>
      </c>
      <c r="AO30" s="1" t="str">
        <f t="shared" si="43"/>
        <v>0</v>
      </c>
      <c r="AP30" s="15">
        <f t="shared" si="44"/>
        <v>12.15</v>
      </c>
      <c r="AQ30" s="1">
        <f t="shared" si="45"/>
        <v>12</v>
      </c>
      <c r="AR30" s="1">
        <f t="shared" si="46"/>
        <v>9</v>
      </c>
      <c r="AS30" s="1" t="str">
        <f t="shared" si="47"/>
        <v>0</v>
      </c>
      <c r="AT30" s="15">
        <f t="shared" si="48"/>
        <v>11.866666666666667</v>
      </c>
      <c r="AU30" s="1">
        <f t="shared" si="49"/>
        <v>11</v>
      </c>
      <c r="AV30" s="1">
        <f t="shared" si="50"/>
        <v>52</v>
      </c>
      <c r="AW30" s="1">
        <f t="shared" si="51"/>
      </c>
      <c r="AX30" s="15">
        <f t="shared" si="52"/>
        <v>11.183333333333334</v>
      </c>
      <c r="AY30" s="1">
        <f t="shared" si="53"/>
        <v>11</v>
      </c>
      <c r="AZ30" s="1">
        <f t="shared" si="54"/>
        <v>11</v>
      </c>
      <c r="BA30" s="1">
        <f t="shared" si="55"/>
      </c>
    </row>
    <row r="31" spans="1:53" ht="15">
      <c r="A31" s="54" t="s">
        <v>574</v>
      </c>
      <c r="B31" s="72">
        <v>4503</v>
      </c>
      <c r="C31" s="79" t="s">
        <v>261</v>
      </c>
      <c r="D31" s="82" t="s">
        <v>53</v>
      </c>
      <c r="E31" s="82" t="s">
        <v>54</v>
      </c>
      <c r="F31" s="53" t="s">
        <v>494</v>
      </c>
      <c r="H31" s="52">
        <v>15.59</v>
      </c>
      <c r="K31" s="64">
        <f t="shared" si="56"/>
      </c>
      <c r="L31" s="52"/>
      <c r="O31" s="64">
        <f t="shared" si="57"/>
      </c>
      <c r="P31" s="52"/>
      <c r="S31" s="64">
        <f t="shared" si="58"/>
      </c>
      <c r="T31" s="52"/>
      <c r="W31" s="64">
        <f t="shared" si="59"/>
      </c>
      <c r="X31" s="52"/>
      <c r="AB31" s="1">
        <f t="shared" si="30"/>
        <v>15</v>
      </c>
      <c r="AC31" s="1">
        <f t="shared" si="31"/>
        <v>58.999999999999986</v>
      </c>
      <c r="AD31" s="14">
        <f t="shared" si="32"/>
        <v>0</v>
      </c>
      <c r="AE31" s="1">
        <f t="shared" si="33"/>
        <v>0</v>
      </c>
      <c r="AF31" s="1">
        <f t="shared" si="34"/>
        <v>0</v>
      </c>
      <c r="AG31" s="1">
        <f t="shared" si="35"/>
        <v>0</v>
      </c>
      <c r="AH31" s="1">
        <f t="shared" si="36"/>
        <v>0</v>
      </c>
      <c r="AI31" s="1">
        <f t="shared" si="37"/>
        <v>0</v>
      </c>
      <c r="AJ31" s="5">
        <f t="shared" si="38"/>
        <v>0</v>
      </c>
      <c r="AK31" s="1">
        <f t="shared" si="39"/>
        <v>0</v>
      </c>
      <c r="AL31" s="15">
        <f t="shared" si="40"/>
        <v>-15.983333333333333</v>
      </c>
      <c r="AM31" s="1">
        <f t="shared" si="41"/>
        <v>-16</v>
      </c>
      <c r="AN31" s="1">
        <f t="shared" si="42"/>
        <v>1</v>
      </c>
      <c r="AO31" s="1" t="str">
        <f t="shared" si="43"/>
        <v>0</v>
      </c>
      <c r="AP31" s="15">
        <f t="shared" si="44"/>
        <v>0</v>
      </c>
      <c r="AQ31" s="1">
        <f t="shared" si="45"/>
        <v>0</v>
      </c>
      <c r="AR31" s="1">
        <f t="shared" si="46"/>
        <v>0</v>
      </c>
      <c r="AS31" s="1" t="str">
        <f t="shared" si="47"/>
        <v>0</v>
      </c>
      <c r="AT31" s="15">
        <f t="shared" si="48"/>
        <v>0</v>
      </c>
      <c r="AU31" s="1">
        <f t="shared" si="49"/>
        <v>0</v>
      </c>
      <c r="AV31" s="1">
        <f t="shared" si="50"/>
        <v>0</v>
      </c>
      <c r="AW31" s="1" t="str">
        <f t="shared" si="51"/>
        <v>0</v>
      </c>
      <c r="AX31" s="15">
        <f t="shared" si="52"/>
        <v>0</v>
      </c>
      <c r="AY31" s="1">
        <f t="shared" si="53"/>
        <v>0</v>
      </c>
      <c r="AZ31" s="1">
        <f t="shared" si="54"/>
        <v>0</v>
      </c>
      <c r="BA31" s="1" t="str">
        <f t="shared" si="55"/>
        <v>0</v>
      </c>
    </row>
    <row r="32" spans="1:53" ht="12.75">
      <c r="A32" s="45"/>
      <c r="B32" s="45"/>
      <c r="C32" s="53"/>
      <c r="D32" s="44"/>
      <c r="E32" s="54"/>
      <c r="H32" s="52"/>
      <c r="K32" s="64">
        <f t="shared" si="56"/>
      </c>
      <c r="L32" s="52"/>
      <c r="O32" s="64">
        <f t="shared" si="57"/>
      </c>
      <c r="P32" s="52"/>
      <c r="S32" s="2">
        <f t="shared" si="58"/>
      </c>
      <c r="T32" s="52"/>
      <c r="W32" s="64">
        <f t="shared" si="59"/>
      </c>
      <c r="X32" s="52"/>
      <c r="AB32" s="1">
        <f t="shared" si="30"/>
        <v>0</v>
      </c>
      <c r="AC32" s="1">
        <f t="shared" si="31"/>
        <v>0</v>
      </c>
      <c r="AD32" s="14">
        <f t="shared" si="32"/>
        <v>0</v>
      </c>
      <c r="AE32" s="1">
        <f t="shared" si="33"/>
        <v>0</v>
      </c>
      <c r="AF32" s="1">
        <f t="shared" si="34"/>
        <v>0</v>
      </c>
      <c r="AG32" s="1">
        <f t="shared" si="35"/>
        <v>0</v>
      </c>
      <c r="AH32" s="1">
        <f t="shared" si="36"/>
        <v>0</v>
      </c>
      <c r="AI32" s="1">
        <f t="shared" si="37"/>
        <v>0</v>
      </c>
      <c r="AJ32" s="5">
        <f t="shared" si="38"/>
        <v>0</v>
      </c>
      <c r="AK32" s="1">
        <f t="shared" si="39"/>
        <v>0</v>
      </c>
      <c r="AL32" s="15">
        <f t="shared" si="40"/>
        <v>0</v>
      </c>
      <c r="AM32" s="1">
        <f t="shared" si="41"/>
        <v>0</v>
      </c>
      <c r="AN32" s="1">
        <f t="shared" si="42"/>
        <v>0</v>
      </c>
      <c r="AO32" s="1" t="str">
        <f t="shared" si="43"/>
        <v>0</v>
      </c>
      <c r="AP32" s="15">
        <f t="shared" si="44"/>
        <v>0</v>
      </c>
      <c r="AQ32" s="1">
        <f t="shared" si="45"/>
        <v>0</v>
      </c>
      <c r="AR32" s="1">
        <f t="shared" si="46"/>
        <v>0</v>
      </c>
      <c r="AS32" s="1" t="str">
        <f t="shared" si="47"/>
        <v>0</v>
      </c>
      <c r="AT32" s="15">
        <f t="shared" si="48"/>
        <v>0</v>
      </c>
      <c r="AU32" s="1">
        <f t="shared" si="49"/>
        <v>0</v>
      </c>
      <c r="AV32" s="1">
        <f t="shared" si="50"/>
        <v>0</v>
      </c>
      <c r="AW32" s="1" t="str">
        <f t="shared" si="51"/>
        <v>0</v>
      </c>
      <c r="AX32" s="15">
        <f t="shared" si="52"/>
        <v>0</v>
      </c>
      <c r="AY32" s="1">
        <f t="shared" si="53"/>
        <v>0</v>
      </c>
      <c r="AZ32" s="1">
        <f t="shared" si="54"/>
        <v>0</v>
      </c>
      <c r="BA32" s="1" t="str">
        <f t="shared" si="55"/>
        <v>0</v>
      </c>
    </row>
    <row r="33" spans="1:53" ht="12.75">
      <c r="A33" s="45"/>
      <c r="B33" s="45"/>
      <c r="C33" s="44"/>
      <c r="D33" s="44"/>
      <c r="E33" s="54"/>
      <c r="H33" s="52"/>
      <c r="K33" s="64">
        <f t="shared" si="56"/>
      </c>
      <c r="L33" s="52"/>
      <c r="O33" s="64">
        <f t="shared" si="57"/>
      </c>
      <c r="P33" s="52"/>
      <c r="S33" s="64">
        <f t="shared" si="58"/>
      </c>
      <c r="T33" s="52"/>
      <c r="W33" s="64">
        <f aca="true" t="shared" si="60" ref="W33:W46">IF(ISBLANK(X33),"",AY33&amp;"."&amp;BA33&amp;AZ33)</f>
      </c>
      <c r="X33" s="52"/>
      <c r="AB33" s="1">
        <f t="shared" si="30"/>
        <v>0</v>
      </c>
      <c r="AC33" s="1">
        <f t="shared" si="31"/>
        <v>0</v>
      </c>
      <c r="AD33" s="14">
        <f t="shared" si="32"/>
        <v>0</v>
      </c>
      <c r="AE33" s="1">
        <f t="shared" si="33"/>
        <v>0</v>
      </c>
      <c r="AF33" s="1">
        <f t="shared" si="34"/>
        <v>0</v>
      </c>
      <c r="AG33" s="1">
        <f t="shared" si="35"/>
        <v>0</v>
      </c>
      <c r="AH33" s="1">
        <f t="shared" si="36"/>
        <v>0</v>
      </c>
      <c r="AI33" s="1">
        <f t="shared" si="37"/>
        <v>0</v>
      </c>
      <c r="AJ33" s="5">
        <f t="shared" si="38"/>
        <v>0</v>
      </c>
      <c r="AK33" s="1">
        <f t="shared" si="39"/>
        <v>0</v>
      </c>
      <c r="AL33" s="15">
        <f t="shared" si="40"/>
        <v>0</v>
      </c>
      <c r="AM33" s="1">
        <f t="shared" si="41"/>
        <v>0</v>
      </c>
      <c r="AN33" s="1">
        <f t="shared" si="42"/>
        <v>0</v>
      </c>
      <c r="AO33" s="1" t="str">
        <f t="shared" si="43"/>
        <v>0</v>
      </c>
      <c r="AP33" s="15">
        <f t="shared" si="44"/>
        <v>0</v>
      </c>
      <c r="AQ33" s="1">
        <f t="shared" si="45"/>
        <v>0</v>
      </c>
      <c r="AR33" s="1">
        <f t="shared" si="46"/>
        <v>0</v>
      </c>
      <c r="AS33" s="1" t="str">
        <f t="shared" si="47"/>
        <v>0</v>
      </c>
      <c r="AT33" s="15">
        <f t="shared" si="48"/>
        <v>0</v>
      </c>
      <c r="AU33" s="1">
        <f t="shared" si="49"/>
        <v>0</v>
      </c>
      <c r="AV33" s="1">
        <f t="shared" si="50"/>
        <v>0</v>
      </c>
      <c r="AW33" s="1" t="str">
        <f t="shared" si="51"/>
        <v>0</v>
      </c>
      <c r="AX33" s="15">
        <f t="shared" si="52"/>
        <v>0</v>
      </c>
      <c r="AY33" s="1">
        <f t="shared" si="53"/>
        <v>0</v>
      </c>
      <c r="AZ33" s="1">
        <f t="shared" si="54"/>
        <v>0</v>
      </c>
      <c r="BA33" s="1" t="str">
        <f t="shared" si="55"/>
        <v>0</v>
      </c>
    </row>
    <row r="34" spans="1:53" ht="15">
      <c r="A34" s="12">
        <v>1</v>
      </c>
      <c r="B34" s="68">
        <v>5504</v>
      </c>
      <c r="C34" s="81" t="s">
        <v>140</v>
      </c>
      <c r="D34" s="82" t="s">
        <v>50</v>
      </c>
      <c r="E34" s="82" t="s">
        <v>51</v>
      </c>
      <c r="F34" s="53" t="s">
        <v>248</v>
      </c>
      <c r="H34" s="52">
        <v>12.04</v>
      </c>
      <c r="I34" s="53" t="s">
        <v>532</v>
      </c>
      <c r="K34" s="64" t="str">
        <f t="shared" si="56"/>
        <v>12.41</v>
      </c>
      <c r="L34" s="52">
        <v>24.45</v>
      </c>
      <c r="M34" s="53" t="s">
        <v>563</v>
      </c>
      <c r="O34" s="64" t="str">
        <f t="shared" si="57"/>
        <v>12.11</v>
      </c>
      <c r="P34" s="52">
        <v>36.56</v>
      </c>
      <c r="Q34" s="53" t="s">
        <v>246</v>
      </c>
      <c r="R34" s="45">
        <v>1</v>
      </c>
      <c r="S34" s="64" t="str">
        <f t="shared" si="58"/>
        <v>11.58</v>
      </c>
      <c r="T34" s="52">
        <v>48.54</v>
      </c>
      <c r="U34" s="59"/>
      <c r="V34" s="62"/>
      <c r="W34" s="61">
        <f t="shared" si="60"/>
      </c>
      <c r="X34" s="62"/>
      <c r="AB34" s="1">
        <f t="shared" si="30"/>
        <v>12</v>
      </c>
      <c r="AC34" s="1">
        <f t="shared" si="31"/>
        <v>3.9999999999999147</v>
      </c>
      <c r="AD34" s="14">
        <f t="shared" si="32"/>
        <v>24</v>
      </c>
      <c r="AE34" s="1">
        <f t="shared" si="33"/>
        <v>44.99999999999993</v>
      </c>
      <c r="AF34" s="1">
        <f t="shared" si="34"/>
        <v>36</v>
      </c>
      <c r="AG34" s="1">
        <f t="shared" si="35"/>
        <v>56.00000000000023</v>
      </c>
      <c r="AH34" s="1">
        <f t="shared" si="36"/>
        <v>48</v>
      </c>
      <c r="AI34" s="1">
        <f t="shared" si="37"/>
        <v>53.999999999999915</v>
      </c>
      <c r="AJ34" s="5">
        <f t="shared" si="38"/>
        <v>0</v>
      </c>
      <c r="AK34" s="1">
        <f t="shared" si="39"/>
        <v>0</v>
      </c>
      <c r="AL34" s="15">
        <f t="shared" si="40"/>
        <v>12.683333333333335</v>
      </c>
      <c r="AM34" s="1">
        <f t="shared" si="41"/>
        <v>12</v>
      </c>
      <c r="AN34" s="1">
        <f t="shared" si="42"/>
        <v>41</v>
      </c>
      <c r="AO34" s="1">
        <f t="shared" si="43"/>
      </c>
      <c r="AP34" s="15">
        <f t="shared" si="44"/>
        <v>12.183333333333334</v>
      </c>
      <c r="AQ34" s="1">
        <f t="shared" si="45"/>
        <v>12</v>
      </c>
      <c r="AR34" s="1">
        <f t="shared" si="46"/>
        <v>11</v>
      </c>
      <c r="AS34" s="1">
        <f t="shared" si="47"/>
      </c>
      <c r="AT34" s="15">
        <f t="shared" si="48"/>
        <v>11.966666666666667</v>
      </c>
      <c r="AU34" s="1">
        <f t="shared" si="49"/>
        <v>11</v>
      </c>
      <c r="AV34" s="1">
        <f t="shared" si="50"/>
        <v>58</v>
      </c>
      <c r="AW34" s="1">
        <f t="shared" si="51"/>
      </c>
      <c r="AX34" s="15">
        <f t="shared" si="52"/>
        <v>-48.9</v>
      </c>
      <c r="AY34" s="1">
        <f t="shared" si="53"/>
        <v>-49</v>
      </c>
      <c r="AZ34" s="1">
        <f t="shared" si="54"/>
        <v>6</v>
      </c>
      <c r="BA34" s="1" t="str">
        <f t="shared" si="55"/>
        <v>0</v>
      </c>
    </row>
    <row r="35" spans="1:53" ht="15">
      <c r="A35" s="12">
        <v>2</v>
      </c>
      <c r="B35" s="68">
        <v>5506</v>
      </c>
      <c r="C35" s="81" t="s">
        <v>139</v>
      </c>
      <c r="D35" s="82" t="s">
        <v>50</v>
      </c>
      <c r="E35" s="82" t="s">
        <v>51</v>
      </c>
      <c r="F35" s="53" t="s">
        <v>231</v>
      </c>
      <c r="H35" s="52">
        <v>13.26</v>
      </c>
      <c r="I35" s="53" t="s">
        <v>230</v>
      </c>
      <c r="J35" s="66"/>
      <c r="K35" s="64" t="str">
        <f t="shared" si="56"/>
        <v>12.21</v>
      </c>
      <c r="L35" s="52">
        <v>25.47</v>
      </c>
      <c r="M35" s="53" t="s">
        <v>535</v>
      </c>
      <c r="O35" s="64" t="str">
        <f t="shared" si="57"/>
        <v>13.05</v>
      </c>
      <c r="P35" s="52">
        <v>38.52</v>
      </c>
      <c r="Q35" s="53" t="s">
        <v>582</v>
      </c>
      <c r="R35" s="45">
        <v>2</v>
      </c>
      <c r="S35" s="64" t="str">
        <f t="shared" si="58"/>
        <v>11.55</v>
      </c>
      <c r="T35" s="52">
        <v>50.47</v>
      </c>
      <c r="U35" s="59"/>
      <c r="V35" s="62"/>
      <c r="W35" s="61">
        <f t="shared" si="60"/>
      </c>
      <c r="X35" s="62"/>
      <c r="AB35" s="1">
        <f aca="true" t="shared" si="61" ref="AB35:AB55">INT(H35)</f>
        <v>13</v>
      </c>
      <c r="AC35" s="1">
        <f aca="true" t="shared" si="62" ref="AC35:AC55">(H35-AB35)*100</f>
        <v>25.99999999999998</v>
      </c>
      <c r="AD35" s="14">
        <f aca="true" t="shared" si="63" ref="AD35:AD55">INT(L35)</f>
        <v>25</v>
      </c>
      <c r="AE35" s="1">
        <f aca="true" t="shared" si="64" ref="AE35:AE55">(L35-AD35)*100</f>
        <v>46.999999999999886</v>
      </c>
      <c r="AF35" s="1">
        <f aca="true" t="shared" si="65" ref="AF35:AF55">INT(P35)</f>
        <v>38</v>
      </c>
      <c r="AG35" s="1">
        <f aca="true" t="shared" si="66" ref="AG35:AG55">(P35-AF35)*100</f>
        <v>52.00000000000031</v>
      </c>
      <c r="AH35" s="1">
        <f aca="true" t="shared" si="67" ref="AH35:AH55">INT(T35)</f>
        <v>50</v>
      </c>
      <c r="AI35" s="1">
        <f aca="true" t="shared" si="68" ref="AI35:AI55">(T35-AH35)*100</f>
        <v>46.999999999999886</v>
      </c>
      <c r="AJ35" s="5">
        <f aca="true" t="shared" si="69" ref="AJ35:AJ55">INT(X35)</f>
        <v>0</v>
      </c>
      <c r="AK35" s="1">
        <f aca="true" t="shared" si="70" ref="AK35:AK55">(X35-AJ35)*100</f>
        <v>0</v>
      </c>
      <c r="AL35" s="15">
        <f aca="true" t="shared" si="71" ref="AL35:AL55">((AD35*60+AE35)-(AB35*60+AC35))/60</f>
        <v>12.35</v>
      </c>
      <c r="AM35" s="1">
        <f aca="true" t="shared" si="72" ref="AM35:AM55">ROUND(INT(AL35),0)</f>
        <v>12</v>
      </c>
      <c r="AN35" s="1">
        <f aca="true" t="shared" si="73" ref="AN35:AN55">ROUND((AL35-AM35)*60,0)</f>
        <v>21</v>
      </c>
      <c r="AO35" s="1">
        <f aca="true" t="shared" si="74" ref="AO35:AO55">IF(AN35&lt;10,"0","")</f>
      </c>
      <c r="AP35" s="15">
        <f aca="true" t="shared" si="75" ref="AP35:AP55">((AF35*60+AG35)-(AD35*60+AE35))/60</f>
        <v>13.083333333333341</v>
      </c>
      <c r="AQ35" s="1">
        <f aca="true" t="shared" si="76" ref="AQ35:AQ55">ROUND(INT(AP35),0)</f>
        <v>13</v>
      </c>
      <c r="AR35" s="1">
        <f aca="true" t="shared" si="77" ref="AR35:AR55">ROUND((AP35-AQ35)*60,0)</f>
        <v>5</v>
      </c>
      <c r="AS35" s="1" t="str">
        <f aca="true" t="shared" si="78" ref="AS35:AS55">IF(AR35&lt;10,"0","")</f>
        <v>0</v>
      </c>
      <c r="AT35" s="15">
        <f aca="true" t="shared" si="79" ref="AT35:AT55">((AH35*60+AI35)-(AF35*60+AG35))/60</f>
        <v>11.916666666666659</v>
      </c>
      <c r="AU35" s="1">
        <f aca="true" t="shared" si="80" ref="AU35:AU55">ROUND(INT(AT35),0)</f>
        <v>11</v>
      </c>
      <c r="AV35" s="1">
        <f aca="true" t="shared" si="81" ref="AV35:AV55">ROUND((AT35-AU35)*60,0)</f>
        <v>55</v>
      </c>
      <c r="AW35" s="1">
        <f aca="true" t="shared" si="82" ref="AW35:AW55">IF(AV35&lt;10,"0","")</f>
      </c>
      <c r="AX35" s="15">
        <f aca="true" t="shared" si="83" ref="AX35:AX55">((AJ35*60+AK35)-(AH35*60+AI35))/60</f>
        <v>-50.78333333333333</v>
      </c>
      <c r="AY35" s="1">
        <f aca="true" t="shared" si="84" ref="AY35:AY55">ROUND(INT(AX35),0)</f>
        <v>-51</v>
      </c>
      <c r="AZ35" s="1">
        <f aca="true" t="shared" si="85" ref="AZ35:AZ55">ROUND((AX35-AY35)*60,0)</f>
        <v>13</v>
      </c>
      <c r="BA35" s="1">
        <f aca="true" t="shared" si="86" ref="BA35:BA55">IF(AZ35&lt;10,"0","")</f>
      </c>
    </row>
    <row r="36" spans="1:53" ht="15">
      <c r="A36" s="12">
        <v>3</v>
      </c>
      <c r="B36" s="68">
        <v>5507</v>
      </c>
      <c r="C36" s="81" t="s">
        <v>400</v>
      </c>
      <c r="D36" s="80" t="s">
        <v>50</v>
      </c>
      <c r="E36" s="82" t="s">
        <v>51</v>
      </c>
      <c r="F36" s="53" t="s">
        <v>538</v>
      </c>
      <c r="H36" s="52">
        <v>13.46</v>
      </c>
      <c r="I36" s="53" t="s">
        <v>161</v>
      </c>
      <c r="K36" s="64" t="str">
        <f t="shared" si="56"/>
        <v>12.13</v>
      </c>
      <c r="L36" s="52">
        <v>25.59</v>
      </c>
      <c r="M36" s="53" t="s">
        <v>537</v>
      </c>
      <c r="O36" s="64" t="str">
        <f t="shared" si="57"/>
        <v>12.42</v>
      </c>
      <c r="P36" s="52">
        <v>38.41</v>
      </c>
      <c r="Q36" s="53" t="s">
        <v>536</v>
      </c>
      <c r="R36" s="45">
        <v>3</v>
      </c>
      <c r="S36" s="64" t="str">
        <f t="shared" si="58"/>
        <v>12.31</v>
      </c>
      <c r="T36" s="52">
        <v>51.12</v>
      </c>
      <c r="U36" s="59"/>
      <c r="V36" s="62"/>
      <c r="W36" s="61">
        <f t="shared" si="60"/>
      </c>
      <c r="X36" s="62"/>
      <c r="AB36" s="1">
        <f t="shared" si="61"/>
        <v>13</v>
      </c>
      <c r="AC36" s="1">
        <f t="shared" si="62"/>
        <v>46.000000000000085</v>
      </c>
      <c r="AD36" s="14">
        <f t="shared" si="63"/>
        <v>25</v>
      </c>
      <c r="AE36" s="1">
        <f t="shared" si="64"/>
        <v>58.999999999999986</v>
      </c>
      <c r="AF36" s="1">
        <f t="shared" si="65"/>
        <v>38</v>
      </c>
      <c r="AG36" s="1">
        <f t="shared" si="66"/>
        <v>40.99999999999966</v>
      </c>
      <c r="AH36" s="1">
        <f t="shared" si="67"/>
        <v>51</v>
      </c>
      <c r="AI36" s="1">
        <f t="shared" si="68"/>
        <v>11.999999999999744</v>
      </c>
      <c r="AJ36" s="5">
        <f t="shared" si="69"/>
        <v>0</v>
      </c>
      <c r="AK36" s="1">
        <f t="shared" si="70"/>
        <v>0</v>
      </c>
      <c r="AL36" s="15">
        <f t="shared" si="71"/>
        <v>12.216666666666665</v>
      </c>
      <c r="AM36" s="1">
        <f t="shared" si="72"/>
        <v>12</v>
      </c>
      <c r="AN36" s="1">
        <f t="shared" si="73"/>
        <v>13</v>
      </c>
      <c r="AO36" s="1">
        <f t="shared" si="74"/>
      </c>
      <c r="AP36" s="15">
        <f t="shared" si="75"/>
        <v>12.699999999999992</v>
      </c>
      <c r="AQ36" s="1">
        <f t="shared" si="76"/>
        <v>12</v>
      </c>
      <c r="AR36" s="1">
        <f t="shared" si="77"/>
        <v>42</v>
      </c>
      <c r="AS36" s="1">
        <f t="shared" si="78"/>
      </c>
      <c r="AT36" s="15">
        <f t="shared" si="79"/>
        <v>12.516666666666667</v>
      </c>
      <c r="AU36" s="1">
        <f t="shared" si="80"/>
        <v>12</v>
      </c>
      <c r="AV36" s="1">
        <f t="shared" si="81"/>
        <v>31</v>
      </c>
      <c r="AW36" s="1">
        <f t="shared" si="82"/>
      </c>
      <c r="AX36" s="15">
        <f t="shared" si="83"/>
        <v>-51.199999999999996</v>
      </c>
      <c r="AY36" s="1">
        <f t="shared" si="84"/>
        <v>-52</v>
      </c>
      <c r="AZ36" s="1">
        <f t="shared" si="85"/>
        <v>48</v>
      </c>
      <c r="BA36" s="1">
        <f t="shared" si="86"/>
      </c>
    </row>
    <row r="37" spans="1:53" ht="15">
      <c r="A37" s="12">
        <v>4</v>
      </c>
      <c r="B37" s="68">
        <v>5501</v>
      </c>
      <c r="C37" s="81" t="s">
        <v>398</v>
      </c>
      <c r="D37" s="80" t="s">
        <v>50</v>
      </c>
      <c r="E37" s="80" t="s">
        <v>51</v>
      </c>
      <c r="F37" s="53" t="s">
        <v>242</v>
      </c>
      <c r="H37" s="52">
        <v>12.33</v>
      </c>
      <c r="I37" s="53" t="s">
        <v>522</v>
      </c>
      <c r="K37" s="64" t="str">
        <f t="shared" si="56"/>
        <v>12.39</v>
      </c>
      <c r="L37" s="52">
        <v>25.12</v>
      </c>
      <c r="M37" s="53" t="s">
        <v>523</v>
      </c>
      <c r="O37" s="64" t="str">
        <f t="shared" si="57"/>
        <v>12.51</v>
      </c>
      <c r="P37" s="52">
        <v>38.03</v>
      </c>
      <c r="Q37" s="53" t="s">
        <v>243</v>
      </c>
      <c r="R37" s="45">
        <v>4</v>
      </c>
      <c r="S37" s="64" t="str">
        <f t="shared" si="58"/>
        <v>13.12</v>
      </c>
      <c r="T37" s="52">
        <v>51.15</v>
      </c>
      <c r="U37" s="59"/>
      <c r="V37" s="62"/>
      <c r="W37" s="61">
        <f t="shared" si="60"/>
      </c>
      <c r="X37" s="62"/>
      <c r="AB37" s="1">
        <f t="shared" si="61"/>
        <v>12</v>
      </c>
      <c r="AC37" s="1">
        <f t="shared" si="62"/>
        <v>33.00000000000001</v>
      </c>
      <c r="AD37" s="14">
        <f t="shared" si="63"/>
        <v>25</v>
      </c>
      <c r="AE37" s="1">
        <f t="shared" si="64"/>
        <v>12.0000000000001</v>
      </c>
      <c r="AF37" s="1">
        <f t="shared" si="65"/>
        <v>38</v>
      </c>
      <c r="AG37" s="1">
        <f t="shared" si="66"/>
        <v>3.0000000000001137</v>
      </c>
      <c r="AH37" s="1">
        <f t="shared" si="67"/>
        <v>51</v>
      </c>
      <c r="AI37" s="1">
        <f t="shared" si="68"/>
        <v>14.999999999999858</v>
      </c>
      <c r="AJ37" s="5">
        <f t="shared" si="69"/>
        <v>0</v>
      </c>
      <c r="AK37" s="1">
        <f t="shared" si="70"/>
        <v>0</v>
      </c>
      <c r="AL37" s="15">
        <f t="shared" si="71"/>
        <v>12.65</v>
      </c>
      <c r="AM37" s="1">
        <f t="shared" si="72"/>
        <v>12</v>
      </c>
      <c r="AN37" s="1">
        <f t="shared" si="73"/>
        <v>39</v>
      </c>
      <c r="AO37" s="1">
        <f t="shared" si="74"/>
      </c>
      <c r="AP37" s="15">
        <f t="shared" si="75"/>
        <v>12.85</v>
      </c>
      <c r="AQ37" s="1">
        <f t="shared" si="76"/>
        <v>12</v>
      </c>
      <c r="AR37" s="1">
        <f t="shared" si="77"/>
        <v>51</v>
      </c>
      <c r="AS37" s="1">
        <f t="shared" si="78"/>
      </c>
      <c r="AT37" s="15">
        <f t="shared" si="79"/>
        <v>13.2</v>
      </c>
      <c r="AU37" s="1">
        <f t="shared" si="80"/>
        <v>13</v>
      </c>
      <c r="AV37" s="1">
        <f t="shared" si="81"/>
        <v>12</v>
      </c>
      <c r="AW37" s="1">
        <f t="shared" si="82"/>
      </c>
      <c r="AX37" s="15">
        <f t="shared" si="83"/>
        <v>-51.25</v>
      </c>
      <c r="AY37" s="1">
        <f t="shared" si="84"/>
        <v>-52</v>
      </c>
      <c r="AZ37" s="1">
        <f t="shared" si="85"/>
        <v>45</v>
      </c>
      <c r="BA37" s="1">
        <f t="shared" si="86"/>
      </c>
    </row>
    <row r="38" spans="1:53" ht="15">
      <c r="A38" s="12">
        <v>5</v>
      </c>
      <c r="B38" s="72">
        <v>5500</v>
      </c>
      <c r="C38" s="79" t="s">
        <v>69</v>
      </c>
      <c r="D38" s="82" t="s">
        <v>50</v>
      </c>
      <c r="E38" s="82" t="s">
        <v>51</v>
      </c>
      <c r="F38" s="53" t="s">
        <v>517</v>
      </c>
      <c r="H38" s="52">
        <v>12.44</v>
      </c>
      <c r="I38" s="53" t="s">
        <v>519</v>
      </c>
      <c r="K38" s="64" t="str">
        <f t="shared" si="56"/>
        <v>12.42</v>
      </c>
      <c r="L38" s="52">
        <v>25.26</v>
      </c>
      <c r="M38" s="53" t="s">
        <v>518</v>
      </c>
      <c r="O38" s="64" t="str">
        <f t="shared" si="57"/>
        <v>13.10</v>
      </c>
      <c r="P38" s="52">
        <v>38.36</v>
      </c>
      <c r="Q38" s="53" t="s">
        <v>547</v>
      </c>
      <c r="R38" s="45">
        <v>5</v>
      </c>
      <c r="S38" s="64" t="str">
        <f t="shared" si="58"/>
        <v>12.57</v>
      </c>
      <c r="T38" s="52">
        <v>51.33</v>
      </c>
      <c r="U38" s="59"/>
      <c r="V38" s="62"/>
      <c r="W38" s="61">
        <f t="shared" si="60"/>
      </c>
      <c r="X38" s="62"/>
      <c r="AB38" s="10">
        <f t="shared" si="61"/>
        <v>12</v>
      </c>
      <c r="AC38" s="10">
        <f t="shared" si="62"/>
        <v>43.99999999999995</v>
      </c>
      <c r="AD38" s="14">
        <f t="shared" si="63"/>
        <v>25</v>
      </c>
      <c r="AE38" s="1">
        <f t="shared" si="64"/>
        <v>26.000000000000156</v>
      </c>
      <c r="AF38" s="1">
        <f t="shared" si="65"/>
        <v>38</v>
      </c>
      <c r="AG38" s="1">
        <f t="shared" si="66"/>
        <v>35.99999999999994</v>
      </c>
      <c r="AH38" s="1">
        <f t="shared" si="67"/>
        <v>51</v>
      </c>
      <c r="AI38" s="1">
        <f t="shared" si="68"/>
        <v>32.99999999999983</v>
      </c>
      <c r="AJ38" s="5">
        <f t="shared" si="69"/>
        <v>0</v>
      </c>
      <c r="AK38" s="1">
        <f t="shared" si="70"/>
        <v>0</v>
      </c>
      <c r="AL38" s="15">
        <f t="shared" si="71"/>
        <v>12.700000000000005</v>
      </c>
      <c r="AM38" s="1">
        <f t="shared" si="72"/>
        <v>12</v>
      </c>
      <c r="AN38" s="1">
        <f t="shared" si="73"/>
        <v>42</v>
      </c>
      <c r="AO38" s="1">
        <f t="shared" si="74"/>
      </c>
      <c r="AP38" s="15">
        <f t="shared" si="75"/>
        <v>13.166666666666663</v>
      </c>
      <c r="AQ38" s="1">
        <f t="shared" si="76"/>
        <v>13</v>
      </c>
      <c r="AR38" s="1">
        <f t="shared" si="77"/>
        <v>10</v>
      </c>
      <c r="AS38" s="1">
        <f t="shared" si="78"/>
      </c>
      <c r="AT38" s="15">
        <f t="shared" si="79"/>
        <v>12.95</v>
      </c>
      <c r="AU38" s="1">
        <f t="shared" si="80"/>
        <v>12</v>
      </c>
      <c r="AV38" s="1">
        <f t="shared" si="81"/>
        <v>57</v>
      </c>
      <c r="AW38" s="1">
        <f t="shared" si="82"/>
      </c>
      <c r="AX38" s="15">
        <f t="shared" si="83"/>
        <v>-51.55</v>
      </c>
      <c r="AY38" s="1">
        <f t="shared" si="84"/>
        <v>-52</v>
      </c>
      <c r="AZ38" s="1">
        <f t="shared" si="85"/>
        <v>27</v>
      </c>
      <c r="BA38" s="1">
        <f t="shared" si="86"/>
      </c>
    </row>
    <row r="39" spans="1:53" ht="15">
      <c r="A39" s="12">
        <v>6</v>
      </c>
      <c r="B39" s="68">
        <v>5503</v>
      </c>
      <c r="C39" s="81" t="s">
        <v>257</v>
      </c>
      <c r="D39" s="80" t="s">
        <v>50</v>
      </c>
      <c r="E39" s="82" t="s">
        <v>51</v>
      </c>
      <c r="F39" s="53" t="s">
        <v>555</v>
      </c>
      <c r="H39" s="52">
        <v>14.57</v>
      </c>
      <c r="I39" s="53" t="s">
        <v>52</v>
      </c>
      <c r="K39" s="96" t="str">
        <f t="shared" si="56"/>
        <v>11.48</v>
      </c>
      <c r="L39" s="52">
        <v>26.45</v>
      </c>
      <c r="M39" s="53" t="s">
        <v>530</v>
      </c>
      <c r="O39" s="64" t="str">
        <f t="shared" si="57"/>
        <v>13.14</v>
      </c>
      <c r="P39" s="52">
        <v>39.59</v>
      </c>
      <c r="Q39" s="53" t="s">
        <v>528</v>
      </c>
      <c r="R39" s="45">
        <v>6</v>
      </c>
      <c r="S39" s="64" t="str">
        <f t="shared" si="58"/>
        <v>13.04</v>
      </c>
      <c r="T39" s="52">
        <v>53.03</v>
      </c>
      <c r="U39" s="59"/>
      <c r="V39" s="62"/>
      <c r="W39" s="61">
        <f t="shared" si="60"/>
      </c>
      <c r="X39" s="62"/>
      <c r="AB39" s="1">
        <f t="shared" si="61"/>
        <v>14</v>
      </c>
      <c r="AC39" s="1">
        <f t="shared" si="62"/>
        <v>57.00000000000003</v>
      </c>
      <c r="AD39" s="14">
        <f t="shared" si="63"/>
        <v>26</v>
      </c>
      <c r="AE39" s="1">
        <f t="shared" si="64"/>
        <v>44.99999999999993</v>
      </c>
      <c r="AF39" s="1">
        <f t="shared" si="65"/>
        <v>39</v>
      </c>
      <c r="AG39" s="1">
        <f t="shared" si="66"/>
        <v>59.00000000000034</v>
      </c>
      <c r="AH39" s="1">
        <f t="shared" si="67"/>
        <v>53</v>
      </c>
      <c r="AI39" s="1">
        <f t="shared" si="68"/>
        <v>3.0000000000001137</v>
      </c>
      <c r="AJ39" s="5">
        <f t="shared" si="69"/>
        <v>0</v>
      </c>
      <c r="AK39" s="1">
        <f t="shared" si="70"/>
        <v>0</v>
      </c>
      <c r="AL39" s="15">
        <f t="shared" si="71"/>
        <v>11.8</v>
      </c>
      <c r="AM39" s="1">
        <f t="shared" si="72"/>
        <v>11</v>
      </c>
      <c r="AN39" s="1">
        <f t="shared" si="73"/>
        <v>48</v>
      </c>
      <c r="AO39" s="1">
        <f t="shared" si="74"/>
      </c>
      <c r="AP39" s="15">
        <f t="shared" si="75"/>
        <v>13.233333333333341</v>
      </c>
      <c r="AQ39" s="1">
        <f t="shared" si="76"/>
        <v>13</v>
      </c>
      <c r="AR39" s="1">
        <f t="shared" si="77"/>
        <v>14</v>
      </c>
      <c r="AS39" s="1">
        <f t="shared" si="78"/>
      </c>
      <c r="AT39" s="15">
        <f t="shared" si="79"/>
        <v>13.06666666666666</v>
      </c>
      <c r="AU39" s="1">
        <f t="shared" si="80"/>
        <v>13</v>
      </c>
      <c r="AV39" s="1">
        <f t="shared" si="81"/>
        <v>4</v>
      </c>
      <c r="AW39" s="1" t="str">
        <f t="shared" si="82"/>
        <v>0</v>
      </c>
      <c r="AX39" s="15">
        <f t="shared" si="83"/>
        <v>-53.05</v>
      </c>
      <c r="AY39" s="1">
        <f t="shared" si="84"/>
        <v>-54</v>
      </c>
      <c r="AZ39" s="1">
        <f t="shared" si="85"/>
        <v>57</v>
      </c>
      <c r="BA39" s="1">
        <f t="shared" si="86"/>
      </c>
    </row>
    <row r="40" spans="1:53" ht="15">
      <c r="A40" s="12">
        <v>7</v>
      </c>
      <c r="B40" s="68">
        <v>5502</v>
      </c>
      <c r="C40" s="81" t="s">
        <v>399</v>
      </c>
      <c r="D40" s="82" t="s">
        <v>50</v>
      </c>
      <c r="E40" s="82" t="s">
        <v>54</v>
      </c>
      <c r="F40" s="53" t="s">
        <v>241</v>
      </c>
      <c r="H40" s="52">
        <v>14.51</v>
      </c>
      <c r="I40" s="53" t="s">
        <v>525</v>
      </c>
      <c r="K40" s="64" t="str">
        <f t="shared" si="56"/>
        <v>15.18</v>
      </c>
      <c r="L40" s="52">
        <v>30.09</v>
      </c>
      <c r="M40" s="53" t="s">
        <v>245</v>
      </c>
      <c r="O40" s="64" t="str">
        <f t="shared" si="57"/>
        <v>14.10</v>
      </c>
      <c r="P40" s="52">
        <v>44.19</v>
      </c>
      <c r="Q40" s="53" t="s">
        <v>256</v>
      </c>
      <c r="R40" s="45">
        <v>6</v>
      </c>
      <c r="S40" s="64" t="str">
        <f t="shared" si="58"/>
        <v>16.31</v>
      </c>
      <c r="T40" s="52">
        <v>60.5</v>
      </c>
      <c r="U40" s="59"/>
      <c r="V40" s="62"/>
      <c r="W40" s="61">
        <f t="shared" si="60"/>
      </c>
      <c r="X40" s="62"/>
      <c r="AB40" s="1">
        <f t="shared" si="61"/>
        <v>14</v>
      </c>
      <c r="AC40" s="1">
        <f t="shared" si="62"/>
        <v>50.99999999999998</v>
      </c>
      <c r="AD40" s="14">
        <f t="shared" si="63"/>
        <v>30</v>
      </c>
      <c r="AE40" s="1">
        <f t="shared" si="64"/>
        <v>8.999999999999986</v>
      </c>
      <c r="AF40" s="1">
        <f t="shared" si="65"/>
        <v>44</v>
      </c>
      <c r="AG40" s="1">
        <f t="shared" si="66"/>
        <v>18.999999999999773</v>
      </c>
      <c r="AH40" s="1">
        <f t="shared" si="67"/>
        <v>60</v>
      </c>
      <c r="AI40" s="1">
        <f t="shared" si="68"/>
        <v>50</v>
      </c>
      <c r="AJ40" s="5">
        <f t="shared" si="69"/>
        <v>0</v>
      </c>
      <c r="AK40" s="1">
        <f t="shared" si="70"/>
        <v>0</v>
      </c>
      <c r="AL40" s="15">
        <f t="shared" si="71"/>
        <v>15.3</v>
      </c>
      <c r="AM40" s="1">
        <f t="shared" si="72"/>
        <v>15</v>
      </c>
      <c r="AN40" s="1">
        <f t="shared" si="73"/>
        <v>18</v>
      </c>
      <c r="AO40" s="1">
        <f t="shared" si="74"/>
      </c>
      <c r="AP40" s="15">
        <f t="shared" si="75"/>
        <v>14.166666666666666</v>
      </c>
      <c r="AQ40" s="1">
        <f t="shared" si="76"/>
        <v>14</v>
      </c>
      <c r="AR40" s="1">
        <f t="shared" si="77"/>
        <v>10</v>
      </c>
      <c r="AS40" s="1">
        <f t="shared" si="78"/>
      </c>
      <c r="AT40" s="15">
        <f t="shared" si="79"/>
        <v>16.516666666666666</v>
      </c>
      <c r="AU40" s="1">
        <f t="shared" si="80"/>
        <v>16</v>
      </c>
      <c r="AV40" s="1">
        <f t="shared" si="81"/>
        <v>31</v>
      </c>
      <c r="AW40" s="1">
        <f t="shared" si="82"/>
      </c>
      <c r="AX40" s="15">
        <f t="shared" si="83"/>
        <v>-60.833333333333336</v>
      </c>
      <c r="AY40" s="1">
        <f t="shared" si="84"/>
        <v>-61</v>
      </c>
      <c r="AZ40" s="1">
        <f t="shared" si="85"/>
        <v>10</v>
      </c>
      <c r="BA40" s="1">
        <f t="shared" si="86"/>
      </c>
    </row>
    <row r="41" spans="1:53" ht="15">
      <c r="A41" s="12" t="s">
        <v>574</v>
      </c>
      <c r="B41" s="68">
        <v>5505</v>
      </c>
      <c r="C41" s="81" t="s">
        <v>397</v>
      </c>
      <c r="D41" s="80" t="s">
        <v>50</v>
      </c>
      <c r="E41" s="82" t="s">
        <v>51</v>
      </c>
      <c r="F41" s="53" t="s">
        <v>509</v>
      </c>
      <c r="H41" s="52">
        <v>13.27</v>
      </c>
      <c r="I41" s="53" t="s">
        <v>238</v>
      </c>
      <c r="K41" s="64" t="str">
        <f t="shared" si="56"/>
        <v>13.02</v>
      </c>
      <c r="L41" s="52">
        <v>26.29</v>
      </c>
      <c r="O41" s="64">
        <f t="shared" si="57"/>
      </c>
      <c r="P41" s="52"/>
      <c r="S41" s="64">
        <f t="shared" si="58"/>
      </c>
      <c r="T41" s="52"/>
      <c r="U41" s="59"/>
      <c r="V41" s="62"/>
      <c r="W41" s="61">
        <f t="shared" si="60"/>
      </c>
      <c r="X41" s="62"/>
      <c r="AB41" s="1">
        <f t="shared" si="61"/>
        <v>13</v>
      </c>
      <c r="AC41" s="1">
        <f t="shared" si="62"/>
        <v>26.999999999999957</v>
      </c>
      <c r="AD41" s="14">
        <f t="shared" si="63"/>
        <v>26</v>
      </c>
      <c r="AE41" s="1">
        <f t="shared" si="64"/>
        <v>28.999999999999915</v>
      </c>
      <c r="AF41" s="1">
        <f t="shared" si="65"/>
        <v>0</v>
      </c>
      <c r="AG41" s="1">
        <f t="shared" si="66"/>
        <v>0</v>
      </c>
      <c r="AH41" s="1">
        <f t="shared" si="67"/>
        <v>0</v>
      </c>
      <c r="AI41" s="1">
        <f t="shared" si="68"/>
        <v>0</v>
      </c>
      <c r="AJ41" s="5">
        <f t="shared" si="69"/>
        <v>0</v>
      </c>
      <c r="AK41" s="1">
        <f t="shared" si="70"/>
        <v>0</v>
      </c>
      <c r="AL41" s="15">
        <f t="shared" si="71"/>
        <v>13.033333333333333</v>
      </c>
      <c r="AM41" s="1">
        <f t="shared" si="72"/>
        <v>13</v>
      </c>
      <c r="AN41" s="1">
        <f t="shared" si="73"/>
        <v>2</v>
      </c>
      <c r="AO41" s="1" t="str">
        <f t="shared" si="74"/>
        <v>0</v>
      </c>
      <c r="AP41" s="15">
        <f t="shared" si="75"/>
        <v>-26.483333333333334</v>
      </c>
      <c r="AQ41" s="1">
        <f t="shared" si="76"/>
        <v>-27</v>
      </c>
      <c r="AR41" s="1">
        <f t="shared" si="77"/>
        <v>31</v>
      </c>
      <c r="AS41" s="1">
        <f t="shared" si="78"/>
      </c>
      <c r="AT41" s="15">
        <f t="shared" si="79"/>
        <v>0</v>
      </c>
      <c r="AU41" s="1">
        <f t="shared" si="80"/>
        <v>0</v>
      </c>
      <c r="AV41" s="1">
        <f t="shared" si="81"/>
        <v>0</v>
      </c>
      <c r="AW41" s="1" t="str">
        <f t="shared" si="82"/>
        <v>0</v>
      </c>
      <c r="AX41" s="15">
        <f t="shared" si="83"/>
        <v>0</v>
      </c>
      <c r="AY41" s="1">
        <f t="shared" si="84"/>
        <v>0</v>
      </c>
      <c r="AZ41" s="1">
        <f t="shared" si="85"/>
        <v>0</v>
      </c>
      <c r="BA41" s="1" t="str">
        <f t="shared" si="86"/>
        <v>0</v>
      </c>
    </row>
    <row r="42" spans="1:53" ht="15">
      <c r="A42" s="12" t="s">
        <v>574</v>
      </c>
      <c r="B42" s="68">
        <v>5509</v>
      </c>
      <c r="C42" s="81" t="s">
        <v>78</v>
      </c>
      <c r="D42" s="80" t="s">
        <v>50</v>
      </c>
      <c r="E42" s="82" t="s">
        <v>51</v>
      </c>
      <c r="F42" s="53" t="s">
        <v>465</v>
      </c>
      <c r="H42" s="52">
        <v>12.46</v>
      </c>
      <c r="I42" s="53" t="s">
        <v>464</v>
      </c>
      <c r="K42" s="64" t="str">
        <f t="shared" si="56"/>
        <v>12.23</v>
      </c>
      <c r="L42" s="52">
        <v>25.09</v>
      </c>
      <c r="M42" s="53" t="s">
        <v>87</v>
      </c>
      <c r="O42" s="64" t="str">
        <f t="shared" si="57"/>
        <v>14.04</v>
      </c>
      <c r="P42" s="52">
        <v>39.13</v>
      </c>
      <c r="S42" s="64">
        <f t="shared" si="58"/>
      </c>
      <c r="T42" s="52"/>
      <c r="U42" s="59"/>
      <c r="V42" s="62"/>
      <c r="W42" s="61">
        <f t="shared" si="60"/>
      </c>
      <c r="X42" s="62"/>
      <c r="AB42" s="1">
        <f t="shared" si="61"/>
        <v>12</v>
      </c>
      <c r="AC42" s="1">
        <f t="shared" si="62"/>
        <v>46.000000000000085</v>
      </c>
      <c r="AD42" s="14">
        <f t="shared" si="63"/>
        <v>25</v>
      </c>
      <c r="AE42" s="1">
        <f t="shared" si="64"/>
        <v>8.999999999999986</v>
      </c>
      <c r="AF42" s="1">
        <f t="shared" si="65"/>
        <v>39</v>
      </c>
      <c r="AG42" s="1">
        <f t="shared" si="66"/>
        <v>13.000000000000256</v>
      </c>
      <c r="AH42" s="1">
        <f t="shared" si="67"/>
        <v>0</v>
      </c>
      <c r="AI42" s="1">
        <f t="shared" si="68"/>
        <v>0</v>
      </c>
      <c r="AJ42" s="5">
        <f t="shared" si="69"/>
        <v>0</v>
      </c>
      <c r="AK42" s="1">
        <f t="shared" si="70"/>
        <v>0</v>
      </c>
      <c r="AL42" s="15">
        <f t="shared" si="71"/>
        <v>12.383333333333331</v>
      </c>
      <c r="AM42" s="1">
        <f t="shared" si="72"/>
        <v>12</v>
      </c>
      <c r="AN42" s="1">
        <f t="shared" si="73"/>
        <v>23</v>
      </c>
      <c r="AO42" s="1">
        <f t="shared" si="74"/>
      </c>
      <c r="AP42" s="15">
        <f t="shared" si="75"/>
        <v>14.066666666666674</v>
      </c>
      <c r="AQ42" s="1">
        <f t="shared" si="76"/>
        <v>14</v>
      </c>
      <c r="AR42" s="1">
        <f t="shared" si="77"/>
        <v>4</v>
      </c>
      <c r="AS42" s="1" t="str">
        <f t="shared" si="78"/>
        <v>0</v>
      </c>
      <c r="AT42" s="15">
        <f t="shared" si="79"/>
        <v>-39.216666666666676</v>
      </c>
      <c r="AU42" s="1">
        <f t="shared" si="80"/>
        <v>-40</v>
      </c>
      <c r="AV42" s="1">
        <f t="shared" si="81"/>
        <v>47</v>
      </c>
      <c r="AW42" s="1">
        <f t="shared" si="82"/>
      </c>
      <c r="AX42" s="15">
        <f t="shared" si="83"/>
        <v>0</v>
      </c>
      <c r="AY42" s="1">
        <f t="shared" si="84"/>
        <v>0</v>
      </c>
      <c r="AZ42" s="1">
        <f t="shared" si="85"/>
        <v>0</v>
      </c>
      <c r="BA42" s="1" t="str">
        <f t="shared" si="86"/>
        <v>0</v>
      </c>
    </row>
    <row r="43" spans="1:53" ht="12.75">
      <c r="A43" s="12"/>
      <c r="B43" s="45"/>
      <c r="C43" s="44"/>
      <c r="D43" s="44"/>
      <c r="E43" s="54"/>
      <c r="H43" s="52"/>
      <c r="K43" s="64">
        <f aca="true" t="shared" si="87" ref="K43:K48">IF(ISBLANK(L43),"",AM43&amp;"."&amp;AO43&amp;AN43)</f>
      </c>
      <c r="L43" s="52"/>
      <c r="O43" s="64">
        <f aca="true" t="shared" si="88" ref="O43:O48">IF(ISBLANK(P43),"",AQ43&amp;"."&amp;AS43&amp;AR43)</f>
      </c>
      <c r="P43" s="52"/>
      <c r="S43" s="64">
        <f aca="true" t="shared" si="89" ref="S43:S49">IF(ISBLANK(T43),"",AU43&amp;"."&amp;AW43&amp;AV43)</f>
      </c>
      <c r="T43" s="52"/>
      <c r="U43" s="59"/>
      <c r="V43" s="62"/>
      <c r="W43" s="61">
        <f t="shared" si="60"/>
      </c>
      <c r="X43" s="62"/>
      <c r="AB43" s="1">
        <f t="shared" si="61"/>
        <v>0</v>
      </c>
      <c r="AC43" s="1">
        <f t="shared" si="62"/>
        <v>0</v>
      </c>
      <c r="AD43" s="14">
        <f t="shared" si="63"/>
        <v>0</v>
      </c>
      <c r="AE43" s="1">
        <f t="shared" si="64"/>
        <v>0</v>
      </c>
      <c r="AF43" s="1">
        <f t="shared" si="65"/>
        <v>0</v>
      </c>
      <c r="AG43" s="1">
        <f t="shared" si="66"/>
        <v>0</v>
      </c>
      <c r="AH43" s="1">
        <f t="shared" si="67"/>
        <v>0</v>
      </c>
      <c r="AI43" s="1">
        <f t="shared" si="68"/>
        <v>0</v>
      </c>
      <c r="AJ43" s="5">
        <f t="shared" si="69"/>
        <v>0</v>
      </c>
      <c r="AK43" s="1">
        <f t="shared" si="70"/>
        <v>0</v>
      </c>
      <c r="AL43" s="15">
        <f t="shared" si="71"/>
        <v>0</v>
      </c>
      <c r="AM43" s="1">
        <f t="shared" si="72"/>
        <v>0</v>
      </c>
      <c r="AN43" s="1">
        <f t="shared" si="73"/>
        <v>0</v>
      </c>
      <c r="AO43" s="1" t="str">
        <f t="shared" si="74"/>
        <v>0</v>
      </c>
      <c r="AP43" s="15">
        <f t="shared" si="75"/>
        <v>0</v>
      </c>
      <c r="AQ43" s="1">
        <f t="shared" si="76"/>
        <v>0</v>
      </c>
      <c r="AR43" s="1">
        <f t="shared" si="77"/>
        <v>0</v>
      </c>
      <c r="AS43" s="1" t="str">
        <f t="shared" si="78"/>
        <v>0</v>
      </c>
      <c r="AT43" s="15">
        <f t="shared" si="79"/>
        <v>0</v>
      </c>
      <c r="AU43" s="1">
        <f t="shared" si="80"/>
        <v>0</v>
      </c>
      <c r="AV43" s="1">
        <f t="shared" si="81"/>
        <v>0</v>
      </c>
      <c r="AW43" s="1" t="str">
        <f t="shared" si="82"/>
        <v>0</v>
      </c>
      <c r="AX43" s="15">
        <f t="shared" si="83"/>
        <v>0</v>
      </c>
      <c r="AY43" s="1">
        <f t="shared" si="84"/>
        <v>0</v>
      </c>
      <c r="AZ43" s="1">
        <f t="shared" si="85"/>
        <v>0</v>
      </c>
      <c r="BA43" s="1" t="str">
        <f t="shared" si="86"/>
        <v>0</v>
      </c>
    </row>
    <row r="44" spans="1:53" ht="12.75">
      <c r="A44" s="12"/>
      <c r="B44" s="45"/>
      <c r="C44" s="44"/>
      <c r="D44" s="44"/>
      <c r="E44" s="54"/>
      <c r="H44" s="52"/>
      <c r="K44" s="64">
        <f t="shared" si="87"/>
      </c>
      <c r="L44" s="52"/>
      <c r="O44" s="64">
        <f t="shared" si="88"/>
      </c>
      <c r="P44" s="52"/>
      <c r="S44" s="64">
        <f t="shared" si="89"/>
      </c>
      <c r="T44" s="52"/>
      <c r="U44" s="59"/>
      <c r="V44" s="62"/>
      <c r="W44" s="61">
        <f t="shared" si="60"/>
      </c>
      <c r="X44" s="62"/>
      <c r="AB44" s="1">
        <f t="shared" si="61"/>
        <v>0</v>
      </c>
      <c r="AC44" s="1">
        <f t="shared" si="62"/>
        <v>0</v>
      </c>
      <c r="AD44" s="14">
        <f t="shared" si="63"/>
        <v>0</v>
      </c>
      <c r="AE44" s="1">
        <f t="shared" si="64"/>
        <v>0</v>
      </c>
      <c r="AF44" s="1">
        <f t="shared" si="65"/>
        <v>0</v>
      </c>
      <c r="AG44" s="1">
        <f t="shared" si="66"/>
        <v>0</v>
      </c>
      <c r="AH44" s="1">
        <f t="shared" si="67"/>
        <v>0</v>
      </c>
      <c r="AI44" s="1">
        <f t="shared" si="68"/>
        <v>0</v>
      </c>
      <c r="AJ44" s="5">
        <f t="shared" si="69"/>
        <v>0</v>
      </c>
      <c r="AK44" s="1">
        <f t="shared" si="70"/>
        <v>0</v>
      </c>
      <c r="AL44" s="15">
        <f t="shared" si="71"/>
        <v>0</v>
      </c>
      <c r="AM44" s="1">
        <f t="shared" si="72"/>
        <v>0</v>
      </c>
      <c r="AN44" s="1">
        <f t="shared" si="73"/>
        <v>0</v>
      </c>
      <c r="AO44" s="1" t="str">
        <f t="shared" si="74"/>
        <v>0</v>
      </c>
      <c r="AP44" s="15">
        <f t="shared" si="75"/>
        <v>0</v>
      </c>
      <c r="AQ44" s="1">
        <f t="shared" si="76"/>
        <v>0</v>
      </c>
      <c r="AR44" s="1">
        <f t="shared" si="77"/>
        <v>0</v>
      </c>
      <c r="AS44" s="1" t="str">
        <f t="shared" si="78"/>
        <v>0</v>
      </c>
      <c r="AT44" s="15">
        <f t="shared" si="79"/>
        <v>0</v>
      </c>
      <c r="AU44" s="1">
        <f t="shared" si="80"/>
        <v>0</v>
      </c>
      <c r="AV44" s="1">
        <f t="shared" si="81"/>
        <v>0</v>
      </c>
      <c r="AW44" s="1" t="str">
        <f t="shared" si="82"/>
        <v>0</v>
      </c>
      <c r="AX44" s="15">
        <f t="shared" si="83"/>
        <v>0</v>
      </c>
      <c r="AY44" s="1">
        <f t="shared" si="84"/>
        <v>0</v>
      </c>
      <c r="AZ44" s="1">
        <f t="shared" si="85"/>
        <v>0</v>
      </c>
      <c r="BA44" s="1" t="str">
        <f t="shared" si="86"/>
        <v>0</v>
      </c>
    </row>
    <row r="45" spans="1:53" ht="12.75">
      <c r="A45" s="12"/>
      <c r="B45" s="45"/>
      <c r="C45" s="44"/>
      <c r="D45" s="44"/>
      <c r="E45" s="54"/>
      <c r="H45" s="52"/>
      <c r="K45" s="64">
        <f t="shared" si="87"/>
      </c>
      <c r="L45" s="52"/>
      <c r="O45" s="64">
        <f t="shared" si="88"/>
      </c>
      <c r="P45" s="52"/>
      <c r="S45" s="64">
        <f t="shared" si="89"/>
      </c>
      <c r="T45" s="52"/>
      <c r="U45" s="59"/>
      <c r="V45" s="62"/>
      <c r="W45" s="61">
        <f t="shared" si="60"/>
      </c>
      <c r="X45" s="62"/>
      <c r="AB45" s="1">
        <f t="shared" si="61"/>
        <v>0</v>
      </c>
      <c r="AC45" s="1">
        <f t="shared" si="62"/>
        <v>0</v>
      </c>
      <c r="AD45" s="14">
        <f t="shared" si="63"/>
        <v>0</v>
      </c>
      <c r="AE45" s="1">
        <f t="shared" si="64"/>
        <v>0</v>
      </c>
      <c r="AF45" s="1">
        <f t="shared" si="65"/>
        <v>0</v>
      </c>
      <c r="AG45" s="1">
        <f t="shared" si="66"/>
        <v>0</v>
      </c>
      <c r="AH45" s="1">
        <f t="shared" si="67"/>
        <v>0</v>
      </c>
      <c r="AI45" s="1">
        <f t="shared" si="68"/>
        <v>0</v>
      </c>
      <c r="AJ45" s="5">
        <f t="shared" si="69"/>
        <v>0</v>
      </c>
      <c r="AK45" s="1">
        <f t="shared" si="70"/>
        <v>0</v>
      </c>
      <c r="AL45" s="15">
        <f t="shared" si="71"/>
        <v>0</v>
      </c>
      <c r="AM45" s="1">
        <f t="shared" si="72"/>
        <v>0</v>
      </c>
      <c r="AN45" s="1">
        <f t="shared" si="73"/>
        <v>0</v>
      </c>
      <c r="AO45" s="1" t="str">
        <f t="shared" si="74"/>
        <v>0</v>
      </c>
      <c r="AP45" s="15">
        <f t="shared" si="75"/>
        <v>0</v>
      </c>
      <c r="AQ45" s="1">
        <f t="shared" si="76"/>
        <v>0</v>
      </c>
      <c r="AR45" s="1">
        <f t="shared" si="77"/>
        <v>0</v>
      </c>
      <c r="AS45" s="1" t="str">
        <f t="shared" si="78"/>
        <v>0</v>
      </c>
      <c r="AT45" s="15">
        <f t="shared" si="79"/>
        <v>0</v>
      </c>
      <c r="AU45" s="1">
        <f t="shared" si="80"/>
        <v>0</v>
      </c>
      <c r="AV45" s="1">
        <f t="shared" si="81"/>
        <v>0</v>
      </c>
      <c r="AW45" s="1" t="str">
        <f t="shared" si="82"/>
        <v>0</v>
      </c>
      <c r="AX45" s="15">
        <f t="shared" si="83"/>
        <v>0</v>
      </c>
      <c r="AY45" s="1">
        <f t="shared" si="84"/>
        <v>0</v>
      </c>
      <c r="AZ45" s="1">
        <f t="shared" si="85"/>
        <v>0</v>
      </c>
      <c r="BA45" s="1" t="str">
        <f t="shared" si="86"/>
        <v>0</v>
      </c>
    </row>
    <row r="46" spans="1:53" ht="12.75">
      <c r="A46" s="12"/>
      <c r="B46" s="45"/>
      <c r="C46" s="44"/>
      <c r="D46" s="44"/>
      <c r="E46" s="54"/>
      <c r="H46" s="52"/>
      <c r="K46" s="64">
        <f t="shared" si="87"/>
      </c>
      <c r="L46" s="52"/>
      <c r="O46" s="64">
        <f t="shared" si="88"/>
      </c>
      <c r="P46" s="52"/>
      <c r="S46" s="64">
        <f t="shared" si="89"/>
      </c>
      <c r="T46" s="52"/>
      <c r="U46" s="59"/>
      <c r="V46" s="62"/>
      <c r="W46" s="61">
        <f t="shared" si="60"/>
      </c>
      <c r="X46" s="62"/>
      <c r="AB46" s="1">
        <f t="shared" si="61"/>
        <v>0</v>
      </c>
      <c r="AC46" s="1">
        <f t="shared" si="62"/>
        <v>0</v>
      </c>
      <c r="AD46" s="14">
        <f t="shared" si="63"/>
        <v>0</v>
      </c>
      <c r="AE46" s="1">
        <f t="shared" si="64"/>
        <v>0</v>
      </c>
      <c r="AF46" s="1">
        <f t="shared" si="65"/>
        <v>0</v>
      </c>
      <c r="AG46" s="1">
        <f t="shared" si="66"/>
        <v>0</v>
      </c>
      <c r="AH46" s="1">
        <f t="shared" si="67"/>
        <v>0</v>
      </c>
      <c r="AI46" s="1">
        <f t="shared" si="68"/>
        <v>0</v>
      </c>
      <c r="AJ46" s="5">
        <f t="shared" si="69"/>
        <v>0</v>
      </c>
      <c r="AK46" s="1">
        <f t="shared" si="70"/>
        <v>0</v>
      </c>
      <c r="AL46" s="15">
        <f t="shared" si="71"/>
        <v>0</v>
      </c>
      <c r="AM46" s="1">
        <f t="shared" si="72"/>
        <v>0</v>
      </c>
      <c r="AN46" s="1">
        <f t="shared" si="73"/>
        <v>0</v>
      </c>
      <c r="AO46" s="1" t="str">
        <f t="shared" si="74"/>
        <v>0</v>
      </c>
      <c r="AP46" s="15">
        <f t="shared" si="75"/>
        <v>0</v>
      </c>
      <c r="AQ46" s="1">
        <f t="shared" si="76"/>
        <v>0</v>
      </c>
      <c r="AR46" s="1">
        <f t="shared" si="77"/>
        <v>0</v>
      </c>
      <c r="AS46" s="1" t="str">
        <f t="shared" si="78"/>
        <v>0</v>
      </c>
      <c r="AT46" s="15">
        <f t="shared" si="79"/>
        <v>0</v>
      </c>
      <c r="AU46" s="1">
        <f t="shared" si="80"/>
        <v>0</v>
      </c>
      <c r="AV46" s="1">
        <f t="shared" si="81"/>
        <v>0</v>
      </c>
      <c r="AW46" s="1" t="str">
        <f t="shared" si="82"/>
        <v>0</v>
      </c>
      <c r="AX46" s="15">
        <f t="shared" si="83"/>
        <v>0</v>
      </c>
      <c r="AY46" s="1">
        <f t="shared" si="84"/>
        <v>0</v>
      </c>
      <c r="AZ46" s="1">
        <f t="shared" si="85"/>
        <v>0</v>
      </c>
      <c r="BA46" s="1" t="str">
        <f t="shared" si="86"/>
        <v>0</v>
      </c>
    </row>
    <row r="47" spans="1:53" ht="12.75">
      <c r="A47" s="12"/>
      <c r="B47" s="45"/>
      <c r="C47" s="44"/>
      <c r="D47" s="44"/>
      <c r="E47" s="54"/>
      <c r="H47" s="52"/>
      <c r="K47" s="64">
        <f t="shared" si="87"/>
      </c>
      <c r="L47" s="52"/>
      <c r="O47" s="64">
        <f t="shared" si="88"/>
      </c>
      <c r="P47" s="52"/>
      <c r="S47" s="64">
        <f t="shared" si="89"/>
      </c>
      <c r="T47" s="52"/>
      <c r="U47" s="59"/>
      <c r="V47" s="62"/>
      <c r="W47" s="61">
        <f>IF(ISBLANK(X47),"",AY47&amp;"."&amp;BA47&amp;AZ47)</f>
      </c>
      <c r="X47" s="62"/>
      <c r="AB47" s="1">
        <f t="shared" si="61"/>
        <v>0</v>
      </c>
      <c r="AC47" s="1">
        <f t="shared" si="62"/>
        <v>0</v>
      </c>
      <c r="AD47" s="14">
        <f t="shared" si="63"/>
        <v>0</v>
      </c>
      <c r="AE47" s="1">
        <f t="shared" si="64"/>
        <v>0</v>
      </c>
      <c r="AF47" s="1">
        <f t="shared" si="65"/>
        <v>0</v>
      </c>
      <c r="AG47" s="1">
        <f t="shared" si="66"/>
        <v>0</v>
      </c>
      <c r="AH47" s="1">
        <f t="shared" si="67"/>
        <v>0</v>
      </c>
      <c r="AI47" s="1">
        <f t="shared" si="68"/>
        <v>0</v>
      </c>
      <c r="AJ47" s="5">
        <f t="shared" si="69"/>
        <v>0</v>
      </c>
      <c r="AK47" s="1">
        <f t="shared" si="70"/>
        <v>0</v>
      </c>
      <c r="AL47" s="15">
        <f t="shared" si="71"/>
        <v>0</v>
      </c>
      <c r="AM47" s="1">
        <f t="shared" si="72"/>
        <v>0</v>
      </c>
      <c r="AN47" s="1">
        <f t="shared" si="73"/>
        <v>0</v>
      </c>
      <c r="AO47" s="1" t="str">
        <f t="shared" si="74"/>
        <v>0</v>
      </c>
      <c r="AP47" s="15">
        <f t="shared" si="75"/>
        <v>0</v>
      </c>
      <c r="AQ47" s="1">
        <f t="shared" si="76"/>
        <v>0</v>
      </c>
      <c r="AR47" s="1">
        <f t="shared" si="77"/>
        <v>0</v>
      </c>
      <c r="AS47" s="1" t="str">
        <f t="shared" si="78"/>
        <v>0</v>
      </c>
      <c r="AT47" s="15">
        <f t="shared" si="79"/>
        <v>0</v>
      </c>
      <c r="AU47" s="1">
        <f t="shared" si="80"/>
        <v>0</v>
      </c>
      <c r="AV47" s="1">
        <f t="shared" si="81"/>
        <v>0</v>
      </c>
      <c r="AW47" s="1" t="str">
        <f t="shared" si="82"/>
        <v>0</v>
      </c>
      <c r="AX47" s="15">
        <f t="shared" si="83"/>
        <v>0</v>
      </c>
      <c r="AY47" s="1">
        <f t="shared" si="84"/>
        <v>0</v>
      </c>
      <c r="AZ47" s="1">
        <f t="shared" si="85"/>
        <v>0</v>
      </c>
      <c r="BA47" s="1" t="str">
        <f t="shared" si="86"/>
        <v>0</v>
      </c>
    </row>
    <row r="48" spans="1:53" ht="12.75">
      <c r="A48" s="12"/>
      <c r="B48" s="45"/>
      <c r="C48" s="44"/>
      <c r="D48" s="44"/>
      <c r="E48" s="54"/>
      <c r="H48" s="52"/>
      <c r="K48" s="64">
        <f t="shared" si="87"/>
      </c>
      <c r="L48" s="52"/>
      <c r="O48" s="64">
        <f t="shared" si="88"/>
      </c>
      <c r="P48" s="52"/>
      <c r="S48" s="64">
        <f t="shared" si="89"/>
      </c>
      <c r="T48" s="52"/>
      <c r="U48" s="59"/>
      <c r="V48" s="62"/>
      <c r="W48" s="61">
        <f>IF(ISBLANK(X48),"",AY48&amp;"."&amp;BA48&amp;AZ48)</f>
      </c>
      <c r="X48" s="62"/>
      <c r="AB48" s="1">
        <f t="shared" si="61"/>
        <v>0</v>
      </c>
      <c r="AC48" s="1">
        <f t="shared" si="62"/>
        <v>0</v>
      </c>
      <c r="AD48" s="14">
        <f t="shared" si="63"/>
        <v>0</v>
      </c>
      <c r="AE48" s="1">
        <f t="shared" si="64"/>
        <v>0</v>
      </c>
      <c r="AF48" s="1">
        <f t="shared" si="65"/>
        <v>0</v>
      </c>
      <c r="AG48" s="1">
        <f t="shared" si="66"/>
        <v>0</v>
      </c>
      <c r="AH48" s="1">
        <f t="shared" si="67"/>
        <v>0</v>
      </c>
      <c r="AI48" s="1">
        <f t="shared" si="68"/>
        <v>0</v>
      </c>
      <c r="AJ48" s="5">
        <f t="shared" si="69"/>
        <v>0</v>
      </c>
      <c r="AK48" s="1">
        <f t="shared" si="70"/>
        <v>0</v>
      </c>
      <c r="AL48" s="15">
        <f t="shared" si="71"/>
        <v>0</v>
      </c>
      <c r="AM48" s="1">
        <f t="shared" si="72"/>
        <v>0</v>
      </c>
      <c r="AN48" s="1">
        <f t="shared" si="73"/>
        <v>0</v>
      </c>
      <c r="AO48" s="1" t="str">
        <f t="shared" si="74"/>
        <v>0</v>
      </c>
      <c r="AP48" s="15">
        <f t="shared" si="75"/>
        <v>0</v>
      </c>
      <c r="AQ48" s="1">
        <f t="shared" si="76"/>
        <v>0</v>
      </c>
      <c r="AR48" s="1">
        <f t="shared" si="77"/>
        <v>0</v>
      </c>
      <c r="AS48" s="1" t="str">
        <f t="shared" si="78"/>
        <v>0</v>
      </c>
      <c r="AT48" s="15">
        <f t="shared" si="79"/>
        <v>0</v>
      </c>
      <c r="AU48" s="1">
        <f t="shared" si="80"/>
        <v>0</v>
      </c>
      <c r="AV48" s="1">
        <f t="shared" si="81"/>
        <v>0</v>
      </c>
      <c r="AW48" s="1" t="str">
        <f t="shared" si="82"/>
        <v>0</v>
      </c>
      <c r="AX48" s="15">
        <f t="shared" si="83"/>
        <v>0</v>
      </c>
      <c r="AY48" s="1">
        <f t="shared" si="84"/>
        <v>0</v>
      </c>
      <c r="AZ48" s="1">
        <f t="shared" si="85"/>
        <v>0</v>
      </c>
      <c r="BA48" s="1" t="str">
        <f t="shared" si="86"/>
        <v>0</v>
      </c>
    </row>
    <row r="49" spans="8:53" ht="12.75">
      <c r="H49" s="52"/>
      <c r="K49" s="65"/>
      <c r="L49" s="52"/>
      <c r="O49" s="65"/>
      <c r="P49" s="52"/>
      <c r="S49" s="64">
        <f t="shared" si="89"/>
      </c>
      <c r="T49" s="52"/>
      <c r="U49" s="59"/>
      <c r="V49" s="62"/>
      <c r="W49" s="61">
        <f>IF(ISBLANK(X49),"",AY49&amp;"."&amp;BA49&amp;AZ49)</f>
      </c>
      <c r="X49" s="62"/>
      <c r="AB49" s="1">
        <f t="shared" si="61"/>
        <v>0</v>
      </c>
      <c r="AC49" s="1">
        <f t="shared" si="62"/>
        <v>0</v>
      </c>
      <c r="AD49" s="14">
        <f t="shared" si="63"/>
        <v>0</v>
      </c>
      <c r="AE49" s="1">
        <f t="shared" si="64"/>
        <v>0</v>
      </c>
      <c r="AF49" s="1">
        <f t="shared" si="65"/>
        <v>0</v>
      </c>
      <c r="AG49" s="1">
        <f t="shared" si="66"/>
        <v>0</v>
      </c>
      <c r="AH49" s="1">
        <f t="shared" si="67"/>
        <v>0</v>
      </c>
      <c r="AI49" s="1">
        <f t="shared" si="68"/>
        <v>0</v>
      </c>
      <c r="AJ49" s="5">
        <f t="shared" si="69"/>
        <v>0</v>
      </c>
      <c r="AK49" s="1">
        <f t="shared" si="70"/>
        <v>0</v>
      </c>
      <c r="AL49" s="15">
        <f t="shared" si="71"/>
        <v>0</v>
      </c>
      <c r="AM49" s="1">
        <f t="shared" si="72"/>
        <v>0</v>
      </c>
      <c r="AN49" s="1">
        <f t="shared" si="73"/>
        <v>0</v>
      </c>
      <c r="AO49" s="1" t="str">
        <f t="shared" si="74"/>
        <v>0</v>
      </c>
      <c r="AP49" s="15">
        <f t="shared" si="75"/>
        <v>0</v>
      </c>
      <c r="AQ49" s="1">
        <f t="shared" si="76"/>
        <v>0</v>
      </c>
      <c r="AR49" s="1">
        <f t="shared" si="77"/>
        <v>0</v>
      </c>
      <c r="AS49" s="1" t="str">
        <f t="shared" si="78"/>
        <v>0</v>
      </c>
      <c r="AT49" s="15">
        <f t="shared" si="79"/>
        <v>0</v>
      </c>
      <c r="AU49" s="1">
        <f t="shared" si="80"/>
        <v>0</v>
      </c>
      <c r="AV49" s="1">
        <f t="shared" si="81"/>
        <v>0</v>
      </c>
      <c r="AW49" s="1" t="str">
        <f t="shared" si="82"/>
        <v>0</v>
      </c>
      <c r="AX49" s="15">
        <f t="shared" si="83"/>
        <v>0</v>
      </c>
      <c r="AY49" s="1">
        <f t="shared" si="84"/>
        <v>0</v>
      </c>
      <c r="AZ49" s="1">
        <f t="shared" si="85"/>
        <v>0</v>
      </c>
      <c r="BA49" s="1" t="str">
        <f t="shared" si="86"/>
        <v>0</v>
      </c>
    </row>
    <row r="50" spans="21:53" ht="12.75">
      <c r="U50" s="59"/>
      <c r="V50" s="62"/>
      <c r="W50" s="60"/>
      <c r="X50" s="62"/>
      <c r="AB50" s="1">
        <f t="shared" si="61"/>
        <v>0</v>
      </c>
      <c r="AC50" s="1">
        <f t="shared" si="62"/>
        <v>0</v>
      </c>
      <c r="AD50" s="14">
        <f t="shared" si="63"/>
        <v>0</v>
      </c>
      <c r="AE50" s="1">
        <f t="shared" si="64"/>
        <v>0</v>
      </c>
      <c r="AF50" s="1">
        <f t="shared" si="65"/>
        <v>0</v>
      </c>
      <c r="AG50" s="1">
        <f t="shared" si="66"/>
        <v>0</v>
      </c>
      <c r="AH50" s="1">
        <f t="shared" si="67"/>
        <v>0</v>
      </c>
      <c r="AI50" s="1">
        <f t="shared" si="68"/>
        <v>0</v>
      </c>
      <c r="AJ50" s="5">
        <f t="shared" si="69"/>
        <v>0</v>
      </c>
      <c r="AK50" s="1">
        <f t="shared" si="70"/>
        <v>0</v>
      </c>
      <c r="AL50" s="15">
        <f t="shared" si="71"/>
        <v>0</v>
      </c>
      <c r="AM50" s="1">
        <f t="shared" si="72"/>
        <v>0</v>
      </c>
      <c r="AN50" s="1">
        <f t="shared" si="73"/>
        <v>0</v>
      </c>
      <c r="AO50" s="1" t="str">
        <f t="shared" si="74"/>
        <v>0</v>
      </c>
      <c r="AP50" s="15">
        <f t="shared" si="75"/>
        <v>0</v>
      </c>
      <c r="AQ50" s="1">
        <f t="shared" si="76"/>
        <v>0</v>
      </c>
      <c r="AR50" s="1">
        <f t="shared" si="77"/>
        <v>0</v>
      </c>
      <c r="AS50" s="1" t="str">
        <f t="shared" si="78"/>
        <v>0</v>
      </c>
      <c r="AT50" s="15">
        <f t="shared" si="79"/>
        <v>0</v>
      </c>
      <c r="AU50" s="1">
        <f t="shared" si="80"/>
        <v>0</v>
      </c>
      <c r="AV50" s="1">
        <f t="shared" si="81"/>
        <v>0</v>
      </c>
      <c r="AW50" s="1" t="str">
        <f t="shared" si="82"/>
        <v>0</v>
      </c>
      <c r="AX50" s="15">
        <f t="shared" si="83"/>
        <v>0</v>
      </c>
      <c r="AY50" s="1">
        <f t="shared" si="84"/>
        <v>0</v>
      </c>
      <c r="AZ50" s="1">
        <f t="shared" si="85"/>
        <v>0</v>
      </c>
      <c r="BA50" s="1" t="str">
        <f t="shared" si="86"/>
        <v>0</v>
      </c>
    </row>
    <row r="51" spans="28:53" ht="12.75">
      <c r="AB51" s="10">
        <f t="shared" si="61"/>
        <v>0</v>
      </c>
      <c r="AC51" s="10">
        <f t="shared" si="62"/>
        <v>0</v>
      </c>
      <c r="AD51" s="14">
        <f t="shared" si="63"/>
        <v>0</v>
      </c>
      <c r="AE51" s="1">
        <f t="shared" si="64"/>
        <v>0</v>
      </c>
      <c r="AF51" s="1">
        <f t="shared" si="65"/>
        <v>0</v>
      </c>
      <c r="AG51" s="1">
        <f t="shared" si="66"/>
        <v>0</v>
      </c>
      <c r="AH51" s="1">
        <f t="shared" si="67"/>
        <v>0</v>
      </c>
      <c r="AI51" s="1">
        <f t="shared" si="68"/>
        <v>0</v>
      </c>
      <c r="AJ51" s="5">
        <f t="shared" si="69"/>
        <v>0</v>
      </c>
      <c r="AK51" s="1">
        <f t="shared" si="70"/>
        <v>0</v>
      </c>
      <c r="AL51" s="15">
        <f t="shared" si="71"/>
        <v>0</v>
      </c>
      <c r="AM51" s="1">
        <f t="shared" si="72"/>
        <v>0</v>
      </c>
      <c r="AN51" s="1">
        <f t="shared" si="73"/>
        <v>0</v>
      </c>
      <c r="AO51" s="1" t="str">
        <f t="shared" si="74"/>
        <v>0</v>
      </c>
      <c r="AP51" s="15">
        <f t="shared" si="75"/>
        <v>0</v>
      </c>
      <c r="AQ51" s="1">
        <f t="shared" si="76"/>
        <v>0</v>
      </c>
      <c r="AR51" s="1">
        <f t="shared" si="77"/>
        <v>0</v>
      </c>
      <c r="AS51" s="1" t="str">
        <f t="shared" si="78"/>
        <v>0</v>
      </c>
      <c r="AT51" s="15">
        <f t="shared" si="79"/>
        <v>0</v>
      </c>
      <c r="AU51" s="1">
        <f t="shared" si="80"/>
        <v>0</v>
      </c>
      <c r="AV51" s="1">
        <f t="shared" si="81"/>
        <v>0</v>
      </c>
      <c r="AW51" s="1" t="str">
        <f t="shared" si="82"/>
        <v>0</v>
      </c>
      <c r="AX51" s="15">
        <f t="shared" si="83"/>
        <v>0</v>
      </c>
      <c r="AY51" s="1">
        <f t="shared" si="84"/>
        <v>0</v>
      </c>
      <c r="AZ51" s="1">
        <f t="shared" si="85"/>
        <v>0</v>
      </c>
      <c r="BA51" s="1" t="str">
        <f t="shared" si="86"/>
        <v>0</v>
      </c>
    </row>
    <row r="52" spans="28:53" ht="12.75">
      <c r="AB52" s="1">
        <f t="shared" si="61"/>
        <v>0</v>
      </c>
      <c r="AC52" s="1">
        <f t="shared" si="62"/>
        <v>0</v>
      </c>
      <c r="AD52" s="14">
        <f t="shared" si="63"/>
        <v>0</v>
      </c>
      <c r="AE52" s="1">
        <f t="shared" si="64"/>
        <v>0</v>
      </c>
      <c r="AF52" s="1">
        <f t="shared" si="65"/>
        <v>0</v>
      </c>
      <c r="AG52" s="1">
        <f t="shared" si="66"/>
        <v>0</v>
      </c>
      <c r="AH52" s="1">
        <f t="shared" si="67"/>
        <v>0</v>
      </c>
      <c r="AI52" s="1">
        <f t="shared" si="68"/>
        <v>0</v>
      </c>
      <c r="AJ52" s="5">
        <f t="shared" si="69"/>
        <v>0</v>
      </c>
      <c r="AK52" s="1">
        <f t="shared" si="70"/>
        <v>0</v>
      </c>
      <c r="AL52" s="15">
        <f t="shared" si="71"/>
        <v>0</v>
      </c>
      <c r="AM52" s="1">
        <f t="shared" si="72"/>
        <v>0</v>
      </c>
      <c r="AN52" s="1">
        <f t="shared" si="73"/>
        <v>0</v>
      </c>
      <c r="AO52" s="1" t="str">
        <f t="shared" si="74"/>
        <v>0</v>
      </c>
      <c r="AP52" s="15">
        <f t="shared" si="75"/>
        <v>0</v>
      </c>
      <c r="AQ52" s="1">
        <f t="shared" si="76"/>
        <v>0</v>
      </c>
      <c r="AR52" s="1">
        <f t="shared" si="77"/>
        <v>0</v>
      </c>
      <c r="AS52" s="1" t="str">
        <f t="shared" si="78"/>
        <v>0</v>
      </c>
      <c r="AT52" s="15">
        <f t="shared" si="79"/>
        <v>0</v>
      </c>
      <c r="AU52" s="1">
        <f t="shared" si="80"/>
        <v>0</v>
      </c>
      <c r="AV52" s="1">
        <f t="shared" si="81"/>
        <v>0</v>
      </c>
      <c r="AW52" s="1" t="str">
        <f t="shared" si="82"/>
        <v>0</v>
      </c>
      <c r="AX52" s="15">
        <f t="shared" si="83"/>
        <v>0</v>
      </c>
      <c r="AY52" s="1">
        <f t="shared" si="84"/>
        <v>0</v>
      </c>
      <c r="AZ52" s="1">
        <f t="shared" si="85"/>
        <v>0</v>
      </c>
      <c r="BA52" s="1" t="str">
        <f t="shared" si="86"/>
        <v>0</v>
      </c>
    </row>
    <row r="53" spans="28:53" ht="12.75">
      <c r="AB53" s="1">
        <f t="shared" si="61"/>
        <v>0</v>
      </c>
      <c r="AC53" s="1">
        <f t="shared" si="62"/>
        <v>0</v>
      </c>
      <c r="AD53" s="14">
        <f t="shared" si="63"/>
        <v>0</v>
      </c>
      <c r="AE53" s="1">
        <f t="shared" si="64"/>
        <v>0</v>
      </c>
      <c r="AF53" s="1">
        <f t="shared" si="65"/>
        <v>0</v>
      </c>
      <c r="AG53" s="1">
        <f t="shared" si="66"/>
        <v>0</v>
      </c>
      <c r="AH53" s="1">
        <f t="shared" si="67"/>
        <v>0</v>
      </c>
      <c r="AI53" s="1">
        <f t="shared" si="68"/>
        <v>0</v>
      </c>
      <c r="AJ53" s="5">
        <f t="shared" si="69"/>
        <v>0</v>
      </c>
      <c r="AK53" s="1">
        <f t="shared" si="70"/>
        <v>0</v>
      </c>
      <c r="AL53" s="15">
        <f t="shared" si="71"/>
        <v>0</v>
      </c>
      <c r="AM53" s="1">
        <f t="shared" si="72"/>
        <v>0</v>
      </c>
      <c r="AN53" s="1">
        <f t="shared" si="73"/>
        <v>0</v>
      </c>
      <c r="AO53" s="1" t="str">
        <f t="shared" si="74"/>
        <v>0</v>
      </c>
      <c r="AP53" s="15">
        <f t="shared" si="75"/>
        <v>0</v>
      </c>
      <c r="AQ53" s="1">
        <f t="shared" si="76"/>
        <v>0</v>
      </c>
      <c r="AR53" s="1">
        <f t="shared" si="77"/>
        <v>0</v>
      </c>
      <c r="AS53" s="1" t="str">
        <f t="shared" si="78"/>
        <v>0</v>
      </c>
      <c r="AT53" s="15">
        <f t="shared" si="79"/>
        <v>0</v>
      </c>
      <c r="AU53" s="1">
        <f t="shared" si="80"/>
        <v>0</v>
      </c>
      <c r="AV53" s="1">
        <f t="shared" si="81"/>
        <v>0</v>
      </c>
      <c r="AW53" s="1" t="str">
        <f t="shared" si="82"/>
        <v>0</v>
      </c>
      <c r="AX53" s="15">
        <f t="shared" si="83"/>
        <v>0</v>
      </c>
      <c r="AY53" s="1">
        <f t="shared" si="84"/>
        <v>0</v>
      </c>
      <c r="AZ53" s="1">
        <f t="shared" si="85"/>
        <v>0</v>
      </c>
      <c r="BA53" s="1" t="str">
        <f t="shared" si="86"/>
        <v>0</v>
      </c>
    </row>
    <row r="54" spans="28:53" ht="12.75">
      <c r="AB54" s="1">
        <f t="shared" si="61"/>
        <v>0</v>
      </c>
      <c r="AC54" s="1">
        <f t="shared" si="62"/>
        <v>0</v>
      </c>
      <c r="AD54" s="14">
        <f t="shared" si="63"/>
        <v>0</v>
      </c>
      <c r="AE54" s="1">
        <f t="shared" si="64"/>
        <v>0</v>
      </c>
      <c r="AF54" s="1">
        <f t="shared" si="65"/>
        <v>0</v>
      </c>
      <c r="AG54" s="1">
        <f t="shared" si="66"/>
        <v>0</v>
      </c>
      <c r="AH54" s="1">
        <f t="shared" si="67"/>
        <v>0</v>
      </c>
      <c r="AI54" s="1">
        <f t="shared" si="68"/>
        <v>0</v>
      </c>
      <c r="AJ54" s="5">
        <f t="shared" si="69"/>
        <v>0</v>
      </c>
      <c r="AK54" s="1">
        <f t="shared" si="70"/>
        <v>0</v>
      </c>
      <c r="AL54" s="15">
        <f t="shared" si="71"/>
        <v>0</v>
      </c>
      <c r="AM54" s="1">
        <f t="shared" si="72"/>
        <v>0</v>
      </c>
      <c r="AN54" s="1">
        <f t="shared" si="73"/>
        <v>0</v>
      </c>
      <c r="AO54" s="1" t="str">
        <f t="shared" si="74"/>
        <v>0</v>
      </c>
      <c r="AP54" s="15">
        <f t="shared" si="75"/>
        <v>0</v>
      </c>
      <c r="AQ54" s="1">
        <f t="shared" si="76"/>
        <v>0</v>
      </c>
      <c r="AR54" s="1">
        <f t="shared" si="77"/>
        <v>0</v>
      </c>
      <c r="AS54" s="1" t="str">
        <f t="shared" si="78"/>
        <v>0</v>
      </c>
      <c r="AT54" s="15">
        <f t="shared" si="79"/>
        <v>0</v>
      </c>
      <c r="AU54" s="1">
        <f t="shared" si="80"/>
        <v>0</v>
      </c>
      <c r="AV54" s="1">
        <f t="shared" si="81"/>
        <v>0</v>
      </c>
      <c r="AW54" s="1" t="str">
        <f t="shared" si="82"/>
        <v>0</v>
      </c>
      <c r="AX54" s="15">
        <f t="shared" si="83"/>
        <v>0</v>
      </c>
      <c r="AY54" s="1">
        <f t="shared" si="84"/>
        <v>0</v>
      </c>
      <c r="AZ54" s="1">
        <f t="shared" si="85"/>
        <v>0</v>
      </c>
      <c r="BA54" s="1" t="str">
        <f t="shared" si="86"/>
        <v>0</v>
      </c>
    </row>
    <row r="55" spans="28:53" ht="12.75">
      <c r="AB55" s="1">
        <f t="shared" si="61"/>
        <v>0</v>
      </c>
      <c r="AC55" s="1">
        <f t="shared" si="62"/>
        <v>0</v>
      </c>
      <c r="AD55" s="14">
        <f t="shared" si="63"/>
        <v>0</v>
      </c>
      <c r="AE55" s="1">
        <f t="shared" si="64"/>
        <v>0</v>
      </c>
      <c r="AF55" s="1">
        <f t="shared" si="65"/>
        <v>0</v>
      </c>
      <c r="AG55" s="1">
        <f t="shared" si="66"/>
        <v>0</v>
      </c>
      <c r="AH55" s="1">
        <f t="shared" si="67"/>
        <v>0</v>
      </c>
      <c r="AI55" s="1">
        <f t="shared" si="68"/>
        <v>0</v>
      </c>
      <c r="AJ55" s="5">
        <f t="shared" si="69"/>
        <v>0</v>
      </c>
      <c r="AK55" s="1">
        <f t="shared" si="70"/>
        <v>0</v>
      </c>
      <c r="AL55" s="15">
        <f t="shared" si="71"/>
        <v>0</v>
      </c>
      <c r="AM55" s="1">
        <f t="shared" si="72"/>
        <v>0</v>
      </c>
      <c r="AN55" s="1">
        <f t="shared" si="73"/>
        <v>0</v>
      </c>
      <c r="AO55" s="1" t="str">
        <f t="shared" si="74"/>
        <v>0</v>
      </c>
      <c r="AP55" s="15">
        <f t="shared" si="75"/>
        <v>0</v>
      </c>
      <c r="AQ55" s="1">
        <f t="shared" si="76"/>
        <v>0</v>
      </c>
      <c r="AR55" s="1">
        <f t="shared" si="77"/>
        <v>0</v>
      </c>
      <c r="AS55" s="1" t="str">
        <f t="shared" si="78"/>
        <v>0</v>
      </c>
      <c r="AT55" s="15">
        <f t="shared" si="79"/>
        <v>0</v>
      </c>
      <c r="AU55" s="1">
        <f t="shared" si="80"/>
        <v>0</v>
      </c>
      <c r="AV55" s="1">
        <f t="shared" si="81"/>
        <v>0</v>
      </c>
      <c r="AW55" s="1" t="str">
        <f t="shared" si="82"/>
        <v>0</v>
      </c>
      <c r="AX55" s="15">
        <f t="shared" si="83"/>
        <v>0</v>
      </c>
      <c r="AY55" s="1">
        <f t="shared" si="84"/>
        <v>0</v>
      </c>
      <c r="AZ55" s="1">
        <f t="shared" si="85"/>
        <v>0</v>
      </c>
      <c r="BA55" s="1" t="str">
        <f t="shared" si="86"/>
        <v>0</v>
      </c>
    </row>
    <row r="84" spans="2:16" ht="15">
      <c r="B84" s="72">
        <v>3500</v>
      </c>
      <c r="C84" s="79" t="s">
        <v>69</v>
      </c>
      <c r="D84" s="82" t="s">
        <v>59</v>
      </c>
      <c r="E84" s="82" t="s">
        <v>51</v>
      </c>
      <c r="F84" s="70" t="s">
        <v>401</v>
      </c>
      <c r="G84" s="70" t="s">
        <v>402</v>
      </c>
      <c r="H84" s="70" t="s">
        <v>403</v>
      </c>
      <c r="I84" s="70" t="s">
        <v>404</v>
      </c>
      <c r="J84" s="70" t="s">
        <v>405</v>
      </c>
      <c r="K84" s="70" t="s">
        <v>406</v>
      </c>
      <c r="L84" s="70" t="s">
        <v>407</v>
      </c>
      <c r="M84" s="70" t="s">
        <v>408</v>
      </c>
      <c r="N84" s="78" t="s">
        <v>409</v>
      </c>
      <c r="O84" s="78"/>
      <c r="P84"/>
    </row>
    <row r="85" spans="2:16" ht="15">
      <c r="B85" s="68">
        <v>3501</v>
      </c>
      <c r="C85" s="81" t="s">
        <v>81</v>
      </c>
      <c r="D85" s="82" t="s">
        <v>59</v>
      </c>
      <c r="E85" s="82" t="s">
        <v>51</v>
      </c>
      <c r="F85" s="70" t="s">
        <v>410</v>
      </c>
      <c r="G85" s="70" t="s">
        <v>411</v>
      </c>
      <c r="H85" s="70" t="s">
        <v>412</v>
      </c>
      <c r="I85" s="70" t="s">
        <v>413</v>
      </c>
      <c r="J85" s="70" t="s">
        <v>414</v>
      </c>
      <c r="K85" s="70"/>
      <c r="L85" s="78"/>
      <c r="M85" s="78"/>
      <c r="N85" s="78"/>
      <c r="O85" s="78"/>
      <c r="P85"/>
    </row>
    <row r="86" spans="2:16" ht="15">
      <c r="B86" s="68">
        <v>3502</v>
      </c>
      <c r="C86" s="81" t="s">
        <v>415</v>
      </c>
      <c r="D86" s="82" t="s">
        <v>59</v>
      </c>
      <c r="E86" s="82" t="s">
        <v>51</v>
      </c>
      <c r="F86" s="70" t="s">
        <v>174</v>
      </c>
      <c r="G86" s="70" t="s">
        <v>175</v>
      </c>
      <c r="H86" s="70" t="s">
        <v>416</v>
      </c>
      <c r="I86" s="70" t="s">
        <v>417</v>
      </c>
      <c r="J86" s="70" t="s">
        <v>177</v>
      </c>
      <c r="K86" s="70" t="s">
        <v>418</v>
      </c>
      <c r="L86" s="70"/>
      <c r="M86" s="70"/>
      <c r="N86" s="70"/>
      <c r="O86" s="78"/>
      <c r="P86"/>
    </row>
    <row r="87" spans="2:16" ht="15">
      <c r="B87" s="45">
        <v>3503</v>
      </c>
      <c r="C87" s="79" t="s">
        <v>385</v>
      </c>
      <c r="D87" s="80" t="s">
        <v>59</v>
      </c>
      <c r="E87" s="80" t="s">
        <v>54</v>
      </c>
      <c r="F87" s="70" t="s">
        <v>419</v>
      </c>
      <c r="G87" s="70" t="s">
        <v>176</v>
      </c>
      <c r="H87" s="70" t="s">
        <v>253</v>
      </c>
      <c r="I87" s="70" t="s">
        <v>420</v>
      </c>
      <c r="J87" s="70" t="s">
        <v>421</v>
      </c>
      <c r="K87" s="70" t="s">
        <v>178</v>
      </c>
      <c r="L87" s="70" t="s">
        <v>254</v>
      </c>
      <c r="M87" s="70" t="s">
        <v>252</v>
      </c>
      <c r="N87" s="78"/>
      <c r="O87" s="78"/>
      <c r="P87"/>
    </row>
    <row r="88" spans="2:16" ht="15">
      <c r="B88" s="68">
        <v>3504</v>
      </c>
      <c r="C88" s="81" t="s">
        <v>386</v>
      </c>
      <c r="D88" s="82" t="s">
        <v>59</v>
      </c>
      <c r="E88" s="82" t="s">
        <v>51</v>
      </c>
      <c r="F88" s="70" t="s">
        <v>216</v>
      </c>
      <c r="G88" s="70" t="s">
        <v>224</v>
      </c>
      <c r="H88" s="70" t="s">
        <v>422</v>
      </c>
      <c r="I88" s="70" t="s">
        <v>218</v>
      </c>
      <c r="J88" s="70" t="s">
        <v>225</v>
      </c>
      <c r="K88" s="70" t="s">
        <v>217</v>
      </c>
      <c r="L88" s="70" t="s">
        <v>423</v>
      </c>
      <c r="M88" s="70" t="s">
        <v>424</v>
      </c>
      <c r="N88" s="70" t="s">
        <v>425</v>
      </c>
      <c r="O88" s="78" t="s">
        <v>214</v>
      </c>
      <c r="P88"/>
    </row>
    <row r="89" spans="2:16" ht="15">
      <c r="B89" s="68">
        <v>3505</v>
      </c>
      <c r="C89" s="81" t="s">
        <v>257</v>
      </c>
      <c r="D89" s="82" t="s">
        <v>59</v>
      </c>
      <c r="E89" s="82" t="s">
        <v>51</v>
      </c>
      <c r="F89" s="70" t="s">
        <v>552</v>
      </c>
      <c r="G89" s="70" t="s">
        <v>426</v>
      </c>
      <c r="H89" s="70" t="s">
        <v>427</v>
      </c>
      <c r="I89" s="70" t="s">
        <v>428</v>
      </c>
      <c r="J89" s="70" t="s">
        <v>165</v>
      </c>
      <c r="K89" s="70" t="s">
        <v>166</v>
      </c>
      <c r="L89" s="70" t="s">
        <v>62</v>
      </c>
      <c r="M89" s="70" t="s">
        <v>61</v>
      </c>
      <c r="N89" s="70"/>
      <c r="O89" s="78"/>
      <c r="P89"/>
    </row>
    <row r="90" spans="2:16" ht="15">
      <c r="B90" s="72">
        <v>3506</v>
      </c>
      <c r="C90" s="79" t="s">
        <v>261</v>
      </c>
      <c r="D90" s="82" t="s">
        <v>59</v>
      </c>
      <c r="E90" s="82" t="s">
        <v>54</v>
      </c>
      <c r="F90" s="70" t="s">
        <v>553</v>
      </c>
      <c r="G90" s="70" t="s">
        <v>554</v>
      </c>
      <c r="H90" s="70" t="s">
        <v>56</v>
      </c>
      <c r="I90" s="70" t="s">
        <v>60</v>
      </c>
      <c r="J90" s="70" t="s">
        <v>57</v>
      </c>
      <c r="K90" s="70" t="s">
        <v>166</v>
      </c>
      <c r="L90" s="70" t="s">
        <v>62</v>
      </c>
      <c r="M90" s="70" t="s">
        <v>61</v>
      </c>
      <c r="N90" s="70"/>
      <c r="O90" s="78"/>
      <c r="P90"/>
    </row>
    <row r="91" spans="2:16" ht="14.25">
      <c r="B91" s="83">
        <v>3507</v>
      </c>
      <c r="C91" s="84" t="s">
        <v>137</v>
      </c>
      <c r="D91" s="83" t="s">
        <v>59</v>
      </c>
      <c r="E91" s="83" t="s">
        <v>51</v>
      </c>
      <c r="F91" s="86" t="s">
        <v>195</v>
      </c>
      <c r="G91" s="86" t="s">
        <v>196</v>
      </c>
      <c r="H91" s="86" t="s">
        <v>197</v>
      </c>
      <c r="I91" s="86" t="s">
        <v>198</v>
      </c>
      <c r="J91" s="86" t="s">
        <v>429</v>
      </c>
      <c r="K91" s="86" t="s">
        <v>430</v>
      </c>
      <c r="L91" s="86" t="s">
        <v>431</v>
      </c>
      <c r="M91" s="86" t="s">
        <v>432</v>
      </c>
      <c r="N91" s="86" t="s">
        <v>199</v>
      </c>
      <c r="O91" s="86" t="s">
        <v>433</v>
      </c>
      <c r="P91"/>
    </row>
    <row r="92" spans="2:16" ht="15">
      <c r="B92" s="68">
        <v>3508</v>
      </c>
      <c r="C92" s="81" t="s">
        <v>266</v>
      </c>
      <c r="D92" s="82" t="s">
        <v>59</v>
      </c>
      <c r="E92" s="82" t="s">
        <v>51</v>
      </c>
      <c r="F92" s="70" t="s">
        <v>221</v>
      </c>
      <c r="G92" s="70" t="s">
        <v>220</v>
      </c>
      <c r="H92" s="70" t="s">
        <v>223</v>
      </c>
      <c r="I92" s="70" t="s">
        <v>229</v>
      </c>
      <c r="J92" s="70" t="s">
        <v>222</v>
      </c>
      <c r="K92" s="70" t="s">
        <v>434</v>
      </c>
      <c r="L92" s="78" t="s">
        <v>435</v>
      </c>
      <c r="M92" s="78"/>
      <c r="N92" s="78"/>
      <c r="O92" s="78"/>
      <c r="P92"/>
    </row>
    <row r="93" spans="2:16" ht="15">
      <c r="B93" s="68">
        <v>3509</v>
      </c>
      <c r="C93" s="81" t="s">
        <v>267</v>
      </c>
      <c r="D93" s="82" t="s">
        <v>59</v>
      </c>
      <c r="E93" s="82" t="s">
        <v>54</v>
      </c>
      <c r="F93" s="70" t="s">
        <v>436</v>
      </c>
      <c r="G93" s="70" t="s">
        <v>437</v>
      </c>
      <c r="H93" s="70" t="s">
        <v>438</v>
      </c>
      <c r="I93" s="70" t="s">
        <v>227</v>
      </c>
      <c r="J93" s="70" t="s">
        <v>228</v>
      </c>
      <c r="K93" s="70" t="s">
        <v>435</v>
      </c>
      <c r="L93" s="70" t="s">
        <v>434</v>
      </c>
      <c r="M93" s="70" t="s">
        <v>439</v>
      </c>
      <c r="N93" s="70"/>
      <c r="O93" s="78"/>
      <c r="P93"/>
    </row>
    <row r="94" spans="2:16" ht="15">
      <c r="B94" s="68">
        <v>3510</v>
      </c>
      <c r="C94" s="81" t="s">
        <v>136</v>
      </c>
      <c r="D94" s="82" t="s">
        <v>59</v>
      </c>
      <c r="E94" s="82" t="s">
        <v>51</v>
      </c>
      <c r="F94" s="70" t="s">
        <v>226</v>
      </c>
      <c r="G94" s="70" t="s">
        <v>164</v>
      </c>
      <c r="H94" s="70" t="s">
        <v>162</v>
      </c>
      <c r="I94" s="70" t="s">
        <v>163</v>
      </c>
      <c r="J94" s="70" t="s">
        <v>440</v>
      </c>
      <c r="K94" s="70" t="s">
        <v>441</v>
      </c>
      <c r="L94" s="70" t="s">
        <v>442</v>
      </c>
      <c r="M94" s="78" t="s">
        <v>443</v>
      </c>
      <c r="N94" s="78"/>
      <c r="O94" s="78"/>
      <c r="P94"/>
    </row>
    <row r="95" spans="2:16" ht="15">
      <c r="B95" s="73">
        <v>3511</v>
      </c>
      <c r="C95" s="79" t="s">
        <v>387</v>
      </c>
      <c r="D95" s="80" t="s">
        <v>59</v>
      </c>
      <c r="E95" s="82" t="s">
        <v>51</v>
      </c>
      <c r="F95" s="70" t="s">
        <v>444</v>
      </c>
      <c r="G95" s="70" t="s">
        <v>179</v>
      </c>
      <c r="H95" s="70" t="s">
        <v>445</v>
      </c>
      <c r="I95" s="87" t="s">
        <v>181</v>
      </c>
      <c r="J95" s="88" t="s">
        <v>446</v>
      </c>
      <c r="K95" s="88" t="s">
        <v>183</v>
      </c>
      <c r="L95" s="89" t="s">
        <v>184</v>
      </c>
      <c r="M95" s="89" t="s">
        <v>180</v>
      </c>
      <c r="N95" s="78" t="s">
        <v>185</v>
      </c>
      <c r="O95" s="78" t="s">
        <v>182</v>
      </c>
      <c r="P95" s="55"/>
    </row>
    <row r="96" spans="2:16" ht="15">
      <c r="B96" s="68">
        <v>3512</v>
      </c>
      <c r="C96" s="81" t="s">
        <v>388</v>
      </c>
      <c r="D96" s="82" t="s">
        <v>59</v>
      </c>
      <c r="E96" s="82" t="s">
        <v>54</v>
      </c>
      <c r="F96" s="70" t="s">
        <v>183</v>
      </c>
      <c r="G96" s="70" t="s">
        <v>184</v>
      </c>
      <c r="H96" s="88" t="s">
        <v>447</v>
      </c>
      <c r="I96" s="88" t="s">
        <v>448</v>
      </c>
      <c r="J96" s="88" t="s">
        <v>255</v>
      </c>
      <c r="K96" s="88" t="s">
        <v>186</v>
      </c>
      <c r="L96" s="88" t="s">
        <v>187</v>
      </c>
      <c r="M96" s="88" t="s">
        <v>182</v>
      </c>
      <c r="N96" s="88"/>
      <c r="O96" s="88"/>
      <c r="P96"/>
    </row>
    <row r="97" spans="2:16" ht="15">
      <c r="B97" s="68">
        <v>3513</v>
      </c>
      <c r="C97" s="81" t="s">
        <v>389</v>
      </c>
      <c r="D97" s="82" t="s">
        <v>59</v>
      </c>
      <c r="E97" s="82" t="s">
        <v>51</v>
      </c>
      <c r="F97" s="70" t="s">
        <v>449</v>
      </c>
      <c r="G97" s="70" t="s">
        <v>150</v>
      </c>
      <c r="H97" s="88" t="s">
        <v>149</v>
      </c>
      <c r="I97" s="78" t="s">
        <v>147</v>
      </c>
      <c r="J97" s="78" t="s">
        <v>146</v>
      </c>
      <c r="K97" s="78" t="s">
        <v>450</v>
      </c>
      <c r="L97" s="78" t="s">
        <v>451</v>
      </c>
      <c r="M97" s="78" t="s">
        <v>152</v>
      </c>
      <c r="N97" s="78" t="s">
        <v>202</v>
      </c>
      <c r="O97" s="78"/>
      <c r="P97"/>
    </row>
    <row r="98" spans="2:16" ht="15">
      <c r="B98" s="68">
        <v>3514</v>
      </c>
      <c r="C98" s="81" t="s">
        <v>390</v>
      </c>
      <c r="D98" s="82" t="s">
        <v>59</v>
      </c>
      <c r="E98" s="82" t="s">
        <v>54</v>
      </c>
      <c r="F98" s="70" t="s">
        <v>452</v>
      </c>
      <c r="G98" s="70" t="s">
        <v>153</v>
      </c>
      <c r="H98" s="88" t="s">
        <v>450</v>
      </c>
      <c r="I98" s="88" t="s">
        <v>451</v>
      </c>
      <c r="J98" s="88" t="s">
        <v>201</v>
      </c>
      <c r="K98" s="88" t="s">
        <v>152</v>
      </c>
      <c r="L98" s="88" t="s">
        <v>202</v>
      </c>
      <c r="M98" s="88" t="s">
        <v>151</v>
      </c>
      <c r="N98" s="88"/>
      <c r="O98" s="88"/>
      <c r="P98"/>
    </row>
    <row r="99" spans="2:16" ht="14.25">
      <c r="B99" s="83">
        <v>3515</v>
      </c>
      <c r="C99" s="84" t="s">
        <v>391</v>
      </c>
      <c r="D99" s="83" t="s">
        <v>59</v>
      </c>
      <c r="E99" s="83" t="s">
        <v>51</v>
      </c>
      <c r="F99" s="86" t="s">
        <v>154</v>
      </c>
      <c r="G99" s="86" t="s">
        <v>453</v>
      </c>
      <c r="H99" s="90" t="s">
        <v>454</v>
      </c>
      <c r="I99" s="90" t="s">
        <v>156</v>
      </c>
      <c r="J99" s="90" t="s">
        <v>155</v>
      </c>
      <c r="K99" s="90" t="s">
        <v>455</v>
      </c>
      <c r="L99" s="90" t="s">
        <v>456</v>
      </c>
      <c r="M99" s="90"/>
      <c r="N99" s="90"/>
      <c r="O99" s="86"/>
      <c r="P99" s="55"/>
    </row>
    <row r="100" spans="2:16" ht="14.25">
      <c r="B100" s="83">
        <v>3516</v>
      </c>
      <c r="C100" s="84" t="s">
        <v>392</v>
      </c>
      <c r="D100" s="85" t="s">
        <v>59</v>
      </c>
      <c r="E100" s="83" t="s">
        <v>54</v>
      </c>
      <c r="F100" s="86" t="s">
        <v>157</v>
      </c>
      <c r="G100" s="86" t="s">
        <v>457</v>
      </c>
      <c r="H100" s="86" t="s">
        <v>158</v>
      </c>
      <c r="I100" s="86" t="s">
        <v>156</v>
      </c>
      <c r="J100" s="86" t="s">
        <v>155</v>
      </c>
      <c r="K100" s="86" t="s">
        <v>458</v>
      </c>
      <c r="L100" s="86"/>
      <c r="M100" s="86"/>
      <c r="N100" s="86"/>
      <c r="O100" s="86"/>
      <c r="P100"/>
    </row>
    <row r="101" spans="2:16" ht="15">
      <c r="B101" s="68">
        <v>3517</v>
      </c>
      <c r="C101" s="81" t="s">
        <v>78</v>
      </c>
      <c r="D101" s="82" t="s">
        <v>59</v>
      </c>
      <c r="E101" s="82" t="s">
        <v>51</v>
      </c>
      <c r="F101" s="70" t="s">
        <v>459</v>
      </c>
      <c r="G101" s="70" t="s">
        <v>460</v>
      </c>
      <c r="H101" s="70" t="s">
        <v>461</v>
      </c>
      <c r="I101" s="70" t="s">
        <v>462</v>
      </c>
      <c r="J101" s="70" t="s">
        <v>463</v>
      </c>
      <c r="K101" s="70" t="s">
        <v>145</v>
      </c>
      <c r="L101" s="70" t="s">
        <v>464</v>
      </c>
      <c r="M101" s="70" t="s">
        <v>465</v>
      </c>
      <c r="N101" s="70" t="s">
        <v>87</v>
      </c>
      <c r="O101" s="78" t="s">
        <v>466</v>
      </c>
      <c r="P101"/>
    </row>
    <row r="102" spans="2:16" ht="15">
      <c r="B102" s="68">
        <v>3518</v>
      </c>
      <c r="C102" s="81" t="s">
        <v>393</v>
      </c>
      <c r="D102" s="82" t="s">
        <v>59</v>
      </c>
      <c r="E102" s="82" t="s">
        <v>51</v>
      </c>
      <c r="F102" s="70" t="s">
        <v>170</v>
      </c>
      <c r="G102" s="70" t="s">
        <v>168</v>
      </c>
      <c r="H102" s="70" t="s">
        <v>169</v>
      </c>
      <c r="I102" s="70" t="s">
        <v>467</v>
      </c>
      <c r="J102" s="70" t="s">
        <v>172</v>
      </c>
      <c r="K102" s="70" t="s">
        <v>206</v>
      </c>
      <c r="L102" s="78" t="s">
        <v>468</v>
      </c>
      <c r="M102" s="78" t="s">
        <v>167</v>
      </c>
      <c r="N102" s="78"/>
      <c r="O102" s="78"/>
      <c r="P102"/>
    </row>
    <row r="103" spans="2:16" ht="15">
      <c r="B103" s="68">
        <v>3519</v>
      </c>
      <c r="C103" s="81" t="s">
        <v>394</v>
      </c>
      <c r="D103" s="82" t="s">
        <v>59</v>
      </c>
      <c r="E103" s="82" t="s">
        <v>54</v>
      </c>
      <c r="F103" s="70" t="s">
        <v>167</v>
      </c>
      <c r="G103" s="70" t="s">
        <v>171</v>
      </c>
      <c r="H103" s="88" t="s">
        <v>205</v>
      </c>
      <c r="I103" s="88" t="s">
        <v>469</v>
      </c>
      <c r="J103" s="88" t="s">
        <v>470</v>
      </c>
      <c r="K103" s="88" t="s">
        <v>173</v>
      </c>
      <c r="L103" s="88"/>
      <c r="M103" s="88"/>
      <c r="N103" s="88"/>
      <c r="O103" s="78"/>
      <c r="P103"/>
    </row>
    <row r="104" spans="2:16" ht="15">
      <c r="B104" s="68">
        <v>3520</v>
      </c>
      <c r="C104" s="81" t="s">
        <v>395</v>
      </c>
      <c r="D104" s="82" t="s">
        <v>59</v>
      </c>
      <c r="E104" s="82" t="s">
        <v>51</v>
      </c>
      <c r="F104" s="70" t="s">
        <v>141</v>
      </c>
      <c r="G104" s="70" t="s">
        <v>142</v>
      </c>
      <c r="H104" s="88" t="s">
        <v>471</v>
      </c>
      <c r="I104" s="88" t="s">
        <v>188</v>
      </c>
      <c r="J104" s="88" t="s">
        <v>144</v>
      </c>
      <c r="K104" s="88" t="s">
        <v>472</v>
      </c>
      <c r="L104" s="88" t="s">
        <v>143</v>
      </c>
      <c r="M104" s="88" t="s">
        <v>473</v>
      </c>
      <c r="N104" s="88" t="s">
        <v>474</v>
      </c>
      <c r="O104" s="78" t="s">
        <v>475</v>
      </c>
      <c r="P104"/>
    </row>
    <row r="105" spans="2:16" ht="15">
      <c r="B105" s="68">
        <v>3521</v>
      </c>
      <c r="C105" s="81" t="s">
        <v>64</v>
      </c>
      <c r="D105" s="82" t="s">
        <v>59</v>
      </c>
      <c r="E105" s="82" t="s">
        <v>51</v>
      </c>
      <c r="F105" s="70" t="s">
        <v>476</v>
      </c>
      <c r="G105" s="70" t="s">
        <v>477</v>
      </c>
      <c r="H105" s="88" t="s">
        <v>249</v>
      </c>
      <c r="I105" s="88" t="s">
        <v>250</v>
      </c>
      <c r="J105" s="88" t="s">
        <v>478</v>
      </c>
      <c r="K105" s="88" t="s">
        <v>66</v>
      </c>
      <c r="L105" s="88" t="s">
        <v>479</v>
      </c>
      <c r="M105" s="88" t="s">
        <v>65</v>
      </c>
      <c r="N105" s="78" t="s">
        <v>480</v>
      </c>
      <c r="O105" s="78" t="s">
        <v>159</v>
      </c>
      <c r="P105"/>
    </row>
    <row r="106" spans="2:16" ht="15">
      <c r="B106" s="68">
        <v>3522</v>
      </c>
      <c r="C106" s="81" t="s">
        <v>80</v>
      </c>
      <c r="D106" s="82" t="s">
        <v>59</v>
      </c>
      <c r="E106" s="82" t="s">
        <v>51</v>
      </c>
      <c r="F106" s="70" t="s">
        <v>481</v>
      </c>
      <c r="G106" s="70" t="s">
        <v>482</v>
      </c>
      <c r="H106" s="88" t="s">
        <v>483</v>
      </c>
      <c r="I106" s="88" t="s">
        <v>191</v>
      </c>
      <c r="J106" s="88" t="s">
        <v>190</v>
      </c>
      <c r="K106" s="88" t="s">
        <v>192</v>
      </c>
      <c r="L106" s="88" t="s">
        <v>189</v>
      </c>
      <c r="M106" s="88" t="s">
        <v>484</v>
      </c>
      <c r="N106" s="88" t="s">
        <v>193</v>
      </c>
      <c r="O106" s="78"/>
      <c r="P106"/>
    </row>
    <row r="107" spans="2:16" ht="12.75">
      <c r="B107" s="45"/>
      <c r="C107" s="44"/>
      <c r="D107" s="44"/>
      <c r="E107" s="54"/>
      <c r="F107" s="53"/>
      <c r="G107" s="44"/>
      <c r="H107" s="55"/>
      <c r="I107" s="57"/>
      <c r="J107" s="55"/>
      <c r="K107" s="55"/>
      <c r="L107" s="55"/>
      <c r="M107" s="57"/>
      <c r="N107" s="55"/>
      <c r="P107"/>
    </row>
    <row r="108" spans="2:16" ht="12.75">
      <c r="B108" s="45"/>
      <c r="C108" s="44"/>
      <c r="D108" s="44"/>
      <c r="E108" s="54"/>
      <c r="F108" s="53"/>
      <c r="G108" s="44"/>
      <c r="H108" s="55"/>
      <c r="I108" s="57"/>
      <c r="J108" s="55"/>
      <c r="K108" s="55"/>
      <c r="L108" s="55"/>
      <c r="M108" s="57"/>
      <c r="N108" s="55"/>
      <c r="P108"/>
    </row>
    <row r="109" spans="2:16" ht="12.75">
      <c r="B109" s="45"/>
      <c r="C109" s="44"/>
      <c r="D109" s="44"/>
      <c r="E109" s="54"/>
      <c r="F109" s="53"/>
      <c r="G109" s="44"/>
      <c r="H109" s="55"/>
      <c r="I109" s="57"/>
      <c r="J109" s="55"/>
      <c r="K109" s="55"/>
      <c r="L109" s="55"/>
      <c r="M109" s="57"/>
      <c r="N109" s="55"/>
      <c r="P109"/>
    </row>
    <row r="110" spans="2:16" ht="15">
      <c r="B110" s="72">
        <v>4500</v>
      </c>
      <c r="C110" s="79" t="s">
        <v>271</v>
      </c>
      <c r="D110" s="82" t="s">
        <v>53</v>
      </c>
      <c r="E110" s="82" t="s">
        <v>51</v>
      </c>
      <c r="F110" s="70" t="s">
        <v>485</v>
      </c>
      <c r="G110" s="70" t="s">
        <v>486</v>
      </c>
      <c r="H110" s="88" t="s">
        <v>487</v>
      </c>
      <c r="I110" s="88" t="s">
        <v>488</v>
      </c>
      <c r="J110" s="88" t="s">
        <v>489</v>
      </c>
      <c r="K110" s="88" t="s">
        <v>490</v>
      </c>
      <c r="L110" s="88"/>
      <c r="M110" s="88"/>
      <c r="N110" s="88"/>
      <c r="O110" s="78"/>
      <c r="P110" s="78"/>
    </row>
    <row r="111" spans="2:16" ht="15">
      <c r="B111" s="68">
        <v>4502</v>
      </c>
      <c r="C111" s="81" t="s">
        <v>257</v>
      </c>
      <c r="D111" s="82" t="s">
        <v>53</v>
      </c>
      <c r="E111" s="82" t="s">
        <v>51</v>
      </c>
      <c r="F111" s="70" t="s">
        <v>55</v>
      </c>
      <c r="G111" s="70" t="s">
        <v>60</v>
      </c>
      <c r="H111" s="88" t="s">
        <v>57</v>
      </c>
      <c r="I111" s="88" t="s">
        <v>58</v>
      </c>
      <c r="J111" s="88" t="s">
        <v>556</v>
      </c>
      <c r="K111" s="88" t="s">
        <v>557</v>
      </c>
      <c r="L111" s="88" t="s">
        <v>56</v>
      </c>
      <c r="M111" s="88" t="s">
        <v>493</v>
      </c>
      <c r="N111" s="88" t="s">
        <v>494</v>
      </c>
      <c r="O111" s="78" t="s">
        <v>495</v>
      </c>
      <c r="P111" s="78"/>
    </row>
    <row r="112" spans="2:16" ht="15">
      <c r="B112" s="72">
        <v>4503</v>
      </c>
      <c r="C112" s="79" t="s">
        <v>261</v>
      </c>
      <c r="D112" s="82" t="s">
        <v>53</v>
      </c>
      <c r="E112" s="82" t="s">
        <v>54</v>
      </c>
      <c r="F112" s="70" t="s">
        <v>55</v>
      </c>
      <c r="G112" s="70" t="s">
        <v>60</v>
      </c>
      <c r="H112" s="88" t="s">
        <v>57</v>
      </c>
      <c r="I112" s="88" t="s">
        <v>58</v>
      </c>
      <c r="J112" s="88" t="s">
        <v>491</v>
      </c>
      <c r="K112" s="88" t="s">
        <v>492</v>
      </c>
      <c r="L112" s="88" t="s">
        <v>56</v>
      </c>
      <c r="M112" s="88" t="s">
        <v>493</v>
      </c>
      <c r="N112" s="88" t="s">
        <v>494</v>
      </c>
      <c r="O112" s="78" t="s">
        <v>495</v>
      </c>
      <c r="P112" s="78"/>
    </row>
    <row r="113" spans="2:16" ht="15">
      <c r="B113" s="72">
        <v>4504</v>
      </c>
      <c r="C113" s="79" t="s">
        <v>396</v>
      </c>
      <c r="D113" s="82" t="s">
        <v>53</v>
      </c>
      <c r="E113" s="82" t="s">
        <v>51</v>
      </c>
      <c r="F113" s="70" t="s">
        <v>496</v>
      </c>
      <c r="G113" s="70" t="s">
        <v>497</v>
      </c>
      <c r="H113" s="88" t="s">
        <v>498</v>
      </c>
      <c r="I113" s="88" t="s">
        <v>499</v>
      </c>
      <c r="J113" s="88" t="s">
        <v>500</v>
      </c>
      <c r="K113" s="88" t="s">
        <v>501</v>
      </c>
      <c r="L113" s="88" t="s">
        <v>502</v>
      </c>
      <c r="M113" s="88" t="s">
        <v>503</v>
      </c>
      <c r="N113" s="88"/>
      <c r="O113" s="78"/>
      <c r="P113" s="78"/>
    </row>
    <row r="114" spans="2:16" ht="14.25">
      <c r="B114" s="83">
        <v>4505</v>
      </c>
      <c r="C114" s="84" t="s">
        <v>137</v>
      </c>
      <c r="D114" s="80" t="s">
        <v>53</v>
      </c>
      <c r="E114" s="82" t="s">
        <v>51</v>
      </c>
      <c r="F114" s="70" t="s">
        <v>194</v>
      </c>
      <c r="G114" s="70" t="s">
        <v>195</v>
      </c>
      <c r="H114" s="70" t="s">
        <v>196</v>
      </c>
      <c r="I114" s="70" t="s">
        <v>197</v>
      </c>
      <c r="J114" s="78" t="s">
        <v>198</v>
      </c>
      <c r="K114" s="78" t="s">
        <v>429</v>
      </c>
      <c r="L114" s="78" t="s">
        <v>432</v>
      </c>
      <c r="M114" s="78" t="s">
        <v>199</v>
      </c>
      <c r="N114" s="78" t="s">
        <v>200</v>
      </c>
      <c r="O114" s="78" t="s">
        <v>433</v>
      </c>
      <c r="P114" s="78"/>
    </row>
    <row r="115" spans="2:16" ht="15">
      <c r="B115" s="68">
        <v>4506</v>
      </c>
      <c r="C115" s="81" t="s">
        <v>397</v>
      </c>
      <c r="D115" s="82" t="s">
        <v>53</v>
      </c>
      <c r="E115" s="82" t="s">
        <v>51</v>
      </c>
      <c r="F115" s="70" t="s">
        <v>504</v>
      </c>
      <c r="G115" s="70" t="s">
        <v>560</v>
      </c>
      <c r="H115" s="70" t="s">
        <v>505</v>
      </c>
      <c r="I115" s="70" t="s">
        <v>506</v>
      </c>
      <c r="J115" s="70" t="s">
        <v>559</v>
      </c>
      <c r="K115" s="70" t="s">
        <v>238</v>
      </c>
      <c r="L115" s="70" t="s">
        <v>63</v>
      </c>
      <c r="M115" s="70" t="s">
        <v>507</v>
      </c>
      <c r="N115" s="78" t="s">
        <v>508</v>
      </c>
      <c r="O115" s="78" t="s">
        <v>558</v>
      </c>
      <c r="P115" s="78"/>
    </row>
    <row r="116" spans="2:16" ht="15">
      <c r="B116" s="68">
        <v>4507</v>
      </c>
      <c r="C116" s="81" t="s">
        <v>389</v>
      </c>
      <c r="D116" s="82" t="s">
        <v>53</v>
      </c>
      <c r="E116" s="82" t="s">
        <v>51</v>
      </c>
      <c r="F116" s="70" t="s">
        <v>204</v>
      </c>
      <c r="G116" s="70" t="s">
        <v>510</v>
      </c>
      <c r="H116" s="70" t="s">
        <v>511</v>
      </c>
      <c r="I116" s="70" t="s">
        <v>148</v>
      </c>
      <c r="J116" s="70" t="s">
        <v>203</v>
      </c>
      <c r="K116" s="70" t="s">
        <v>150</v>
      </c>
      <c r="L116" s="70" t="s">
        <v>451</v>
      </c>
      <c r="M116" s="70" t="s">
        <v>450</v>
      </c>
      <c r="N116" s="70" t="s">
        <v>202</v>
      </c>
      <c r="O116" s="70"/>
      <c r="P116" s="70"/>
    </row>
    <row r="117" spans="2:16" ht="15">
      <c r="B117" s="68">
        <v>4508</v>
      </c>
      <c r="C117" s="81" t="s">
        <v>138</v>
      </c>
      <c r="D117" s="82" t="s">
        <v>53</v>
      </c>
      <c r="E117" s="82" t="s">
        <v>51</v>
      </c>
      <c r="F117" s="75" t="s">
        <v>207</v>
      </c>
      <c r="G117" s="75" t="s">
        <v>208</v>
      </c>
      <c r="H117" s="75" t="s">
        <v>512</v>
      </c>
      <c r="I117" s="75" t="s">
        <v>211</v>
      </c>
      <c r="J117" s="75" t="s">
        <v>210</v>
      </c>
      <c r="K117" s="75" t="s">
        <v>513</v>
      </c>
      <c r="L117" s="75" t="s">
        <v>209</v>
      </c>
      <c r="M117" s="75" t="s">
        <v>514</v>
      </c>
      <c r="N117" s="75" t="s">
        <v>213</v>
      </c>
      <c r="O117" s="78"/>
      <c r="P117" s="78"/>
    </row>
    <row r="118" spans="2:16" ht="15">
      <c r="B118" s="68">
        <v>4514</v>
      </c>
      <c r="C118" s="81" t="s">
        <v>386</v>
      </c>
      <c r="D118" s="82" t="s">
        <v>53</v>
      </c>
      <c r="E118" s="82" t="s">
        <v>51</v>
      </c>
      <c r="F118" s="70" t="s">
        <v>515</v>
      </c>
      <c r="G118" s="70" t="s">
        <v>217</v>
      </c>
      <c r="H118" s="70" t="s">
        <v>219</v>
      </c>
      <c r="I118" s="70" t="s">
        <v>425</v>
      </c>
      <c r="J118" s="70" t="s">
        <v>234</v>
      </c>
      <c r="K118" s="78" t="s">
        <v>233</v>
      </c>
      <c r="L118" s="78" t="s">
        <v>215</v>
      </c>
      <c r="M118" s="78" t="s">
        <v>516</v>
      </c>
      <c r="N118" s="78"/>
      <c r="O118" s="78"/>
      <c r="P118" s="78"/>
    </row>
    <row r="121" spans="2:16" ht="12.75">
      <c r="B121" s="45"/>
      <c r="C121" s="44"/>
      <c r="D121" s="44"/>
      <c r="E121" s="54"/>
      <c r="F121" s="53"/>
      <c r="G121" s="44"/>
      <c r="H121" s="55"/>
      <c r="I121" s="57"/>
      <c r="J121" s="55"/>
      <c r="K121" s="55"/>
      <c r="L121" s="55"/>
      <c r="P121"/>
    </row>
    <row r="122" spans="2:16" ht="12.75">
      <c r="B122" s="45"/>
      <c r="C122" s="44"/>
      <c r="D122" s="44"/>
      <c r="E122" s="54"/>
      <c r="F122" s="53"/>
      <c r="G122" s="44"/>
      <c r="H122" s="44"/>
      <c r="I122" s="53"/>
      <c r="J122" s="44"/>
      <c r="K122" s="44"/>
      <c r="L122" s="44"/>
      <c r="M122" s="53"/>
      <c r="N122" s="44"/>
      <c r="O122" s="44"/>
      <c r="P122"/>
    </row>
    <row r="123" spans="2:16" ht="12.75">
      <c r="B123" s="45"/>
      <c r="C123" s="44"/>
      <c r="D123" s="44"/>
      <c r="E123" s="45"/>
      <c r="F123" s="53"/>
      <c r="G123" s="44"/>
      <c r="H123" s="44"/>
      <c r="I123" s="53"/>
      <c r="J123" s="44"/>
      <c r="K123" s="44"/>
      <c r="L123" s="44"/>
      <c r="M123" s="53"/>
      <c r="P123"/>
    </row>
    <row r="124" spans="2:16" ht="12.75">
      <c r="B124" s="45"/>
      <c r="C124" s="44"/>
      <c r="D124" s="44"/>
      <c r="E124" s="54"/>
      <c r="F124" s="53"/>
      <c r="G124" s="44"/>
      <c r="H124" s="55"/>
      <c r="I124" s="57"/>
      <c r="J124" s="55"/>
      <c r="K124" s="55"/>
      <c r="L124" s="55"/>
      <c r="M124" s="57"/>
      <c r="N124" s="55"/>
      <c r="P124"/>
    </row>
    <row r="125" spans="2:16" ht="12.75">
      <c r="B125" s="45"/>
      <c r="C125" s="44"/>
      <c r="D125" s="44"/>
      <c r="E125" s="54"/>
      <c r="F125" s="53"/>
      <c r="G125" s="44"/>
      <c r="H125" s="55"/>
      <c r="I125" s="57"/>
      <c r="J125" s="55"/>
      <c r="K125" s="55"/>
      <c r="L125" s="55"/>
      <c r="M125" s="57"/>
      <c r="N125" s="55"/>
      <c r="P125"/>
    </row>
    <row r="126" spans="2:16" ht="12.75">
      <c r="B126" s="45"/>
      <c r="C126" s="44"/>
      <c r="D126" s="44"/>
      <c r="E126" s="54"/>
      <c r="F126" s="53"/>
      <c r="G126" s="44"/>
      <c r="H126" s="55"/>
      <c r="I126" s="57"/>
      <c r="J126" s="55"/>
      <c r="K126" s="55"/>
      <c r="L126" s="55"/>
      <c r="M126" s="57"/>
      <c r="N126" s="55"/>
      <c r="P126"/>
    </row>
    <row r="129" spans="2:16" ht="12.75">
      <c r="B129" s="45"/>
      <c r="C129" s="44"/>
      <c r="D129" s="44"/>
      <c r="E129" s="54"/>
      <c r="F129" s="53"/>
      <c r="G129" s="44"/>
      <c r="H129" s="44"/>
      <c r="I129" s="53"/>
      <c r="J129" s="44"/>
      <c r="K129" s="44"/>
      <c r="L129" s="44"/>
      <c r="P129"/>
    </row>
    <row r="130" spans="2:16" ht="15">
      <c r="B130" s="72">
        <v>5500</v>
      </c>
      <c r="C130" s="79" t="s">
        <v>69</v>
      </c>
      <c r="D130" s="82" t="s">
        <v>50</v>
      </c>
      <c r="E130" s="82" t="s">
        <v>51</v>
      </c>
      <c r="F130" s="70" t="s">
        <v>517</v>
      </c>
      <c r="G130" s="70" t="s">
        <v>518</v>
      </c>
      <c r="H130" s="70" t="s">
        <v>547</v>
      </c>
      <c r="I130" s="70" t="s">
        <v>519</v>
      </c>
      <c r="J130" s="70" t="s">
        <v>520</v>
      </c>
      <c r="K130" s="70" t="s">
        <v>521</v>
      </c>
      <c r="L130" s="70"/>
      <c r="M130" s="70"/>
      <c r="N130" s="78"/>
      <c r="O130" s="78"/>
      <c r="P130"/>
    </row>
    <row r="131" spans="2:16" ht="15">
      <c r="B131" s="68">
        <v>5501</v>
      </c>
      <c r="C131" s="81" t="s">
        <v>398</v>
      </c>
      <c r="D131" s="80" t="s">
        <v>50</v>
      </c>
      <c r="E131" s="80" t="s">
        <v>51</v>
      </c>
      <c r="F131" s="70" t="s">
        <v>242</v>
      </c>
      <c r="G131" s="70" t="s">
        <v>240</v>
      </c>
      <c r="H131" s="70" t="s">
        <v>522</v>
      </c>
      <c r="I131" s="70" t="s">
        <v>243</v>
      </c>
      <c r="J131" s="70" t="s">
        <v>523</v>
      </c>
      <c r="K131" s="78" t="s">
        <v>524</v>
      </c>
      <c r="L131" s="78" t="s">
        <v>525</v>
      </c>
      <c r="M131" s="78" t="s">
        <v>241</v>
      </c>
      <c r="N131" s="78"/>
      <c r="O131" s="78"/>
      <c r="P131"/>
    </row>
    <row r="132" spans="2:16" ht="15">
      <c r="B132" s="68">
        <v>5502</v>
      </c>
      <c r="C132" s="81" t="s">
        <v>399</v>
      </c>
      <c r="D132" s="82" t="s">
        <v>50</v>
      </c>
      <c r="E132" s="82" t="s">
        <v>54</v>
      </c>
      <c r="F132" s="70" t="s">
        <v>256</v>
      </c>
      <c r="G132" s="70" t="s">
        <v>245</v>
      </c>
      <c r="H132" s="70" t="s">
        <v>241</v>
      </c>
      <c r="I132" s="70" t="s">
        <v>525</v>
      </c>
      <c r="J132" s="70" t="s">
        <v>244</v>
      </c>
      <c r="K132" s="70" t="s">
        <v>523</v>
      </c>
      <c r="L132" s="70" t="s">
        <v>240</v>
      </c>
      <c r="M132" s="70" t="s">
        <v>243</v>
      </c>
      <c r="N132" s="70"/>
      <c r="O132" s="78"/>
      <c r="P132"/>
    </row>
    <row r="133" spans="2:16" ht="15">
      <c r="B133" s="68">
        <v>5503</v>
      </c>
      <c r="C133" s="81" t="s">
        <v>257</v>
      </c>
      <c r="D133" s="80" t="s">
        <v>50</v>
      </c>
      <c r="E133" s="82" t="s">
        <v>51</v>
      </c>
      <c r="F133" s="70" t="s">
        <v>526</v>
      </c>
      <c r="G133" s="70" t="s">
        <v>527</v>
      </c>
      <c r="H133" s="70" t="s">
        <v>528</v>
      </c>
      <c r="I133" s="70" t="s">
        <v>52</v>
      </c>
      <c r="J133" s="70" t="s">
        <v>529</v>
      </c>
      <c r="K133" s="70" t="s">
        <v>530</v>
      </c>
      <c r="L133" s="70" t="s">
        <v>531</v>
      </c>
      <c r="M133" s="70" t="s">
        <v>555</v>
      </c>
      <c r="N133" s="70"/>
      <c r="O133" s="78"/>
      <c r="P133"/>
    </row>
    <row r="134" spans="2:16" ht="15">
      <c r="B134" s="68">
        <v>5504</v>
      </c>
      <c r="C134" s="81" t="s">
        <v>140</v>
      </c>
      <c r="D134" s="82" t="s">
        <v>50</v>
      </c>
      <c r="E134" s="82" t="s">
        <v>51</v>
      </c>
      <c r="F134" s="70" t="s">
        <v>246</v>
      </c>
      <c r="G134" s="70" t="s">
        <v>532</v>
      </c>
      <c r="H134" s="88" t="s">
        <v>248</v>
      </c>
      <c r="I134" s="88" t="s">
        <v>247</v>
      </c>
      <c r="J134" s="88" t="s">
        <v>533</v>
      </c>
      <c r="K134" s="88" t="s">
        <v>534</v>
      </c>
      <c r="L134" s="88"/>
      <c r="M134" s="88"/>
      <c r="N134" s="88"/>
      <c r="O134" s="78"/>
      <c r="P134"/>
    </row>
    <row r="135" spans="2:16" ht="15">
      <c r="B135" s="68">
        <v>5505</v>
      </c>
      <c r="C135" s="81" t="s">
        <v>397</v>
      </c>
      <c r="D135" s="80" t="s">
        <v>50</v>
      </c>
      <c r="E135" s="82" t="s">
        <v>51</v>
      </c>
      <c r="F135" s="70" t="s">
        <v>507</v>
      </c>
      <c r="G135" s="70" t="s">
        <v>63</v>
      </c>
      <c r="H135" s="88" t="s">
        <v>509</v>
      </c>
      <c r="I135" s="88" t="s">
        <v>239</v>
      </c>
      <c r="J135" s="88" t="s">
        <v>238</v>
      </c>
      <c r="K135" s="88" t="s">
        <v>508</v>
      </c>
      <c r="L135" s="88"/>
      <c r="M135" s="78"/>
      <c r="N135" s="78"/>
      <c r="O135" s="78"/>
      <c r="P135"/>
    </row>
    <row r="136" spans="2:16" ht="15">
      <c r="B136" s="68">
        <v>5506</v>
      </c>
      <c r="C136" s="81" t="s">
        <v>139</v>
      </c>
      <c r="D136" s="82" t="s">
        <v>50</v>
      </c>
      <c r="E136" s="82" t="s">
        <v>51</v>
      </c>
      <c r="F136" s="70" t="s">
        <v>535</v>
      </c>
      <c r="G136" s="70" t="s">
        <v>230</v>
      </c>
      <c r="H136" s="88" t="s">
        <v>291</v>
      </c>
      <c r="I136" s="88" t="s">
        <v>231</v>
      </c>
      <c r="J136" s="88" t="s">
        <v>232</v>
      </c>
      <c r="K136" s="88"/>
      <c r="L136" s="88"/>
      <c r="M136" s="78"/>
      <c r="N136" s="78"/>
      <c r="O136" s="70"/>
      <c r="P136"/>
    </row>
    <row r="137" spans="2:16" ht="15">
      <c r="B137" s="68">
        <v>5507</v>
      </c>
      <c r="C137" s="81" t="s">
        <v>400</v>
      </c>
      <c r="D137" s="80" t="s">
        <v>50</v>
      </c>
      <c r="E137" s="82" t="s">
        <v>51</v>
      </c>
      <c r="F137" s="75" t="s">
        <v>160</v>
      </c>
      <c r="G137" s="75" t="s">
        <v>161</v>
      </c>
      <c r="H137" s="88" t="s">
        <v>536</v>
      </c>
      <c r="I137" s="88" t="s">
        <v>537</v>
      </c>
      <c r="J137" s="88" t="s">
        <v>538</v>
      </c>
      <c r="K137" s="88" t="s">
        <v>539</v>
      </c>
      <c r="L137" s="88" t="s">
        <v>540</v>
      </c>
      <c r="M137" s="88" t="s">
        <v>94</v>
      </c>
      <c r="N137" s="70"/>
      <c r="O137" s="78"/>
      <c r="P137"/>
    </row>
    <row r="138" spans="2:16" ht="15">
      <c r="B138" s="68">
        <v>5508</v>
      </c>
      <c r="C138" s="81" t="s">
        <v>82</v>
      </c>
      <c r="D138" s="82" t="s">
        <v>50</v>
      </c>
      <c r="E138" s="82" t="s">
        <v>51</v>
      </c>
      <c r="F138" s="70" t="s">
        <v>235</v>
      </c>
      <c r="G138" s="70" t="s">
        <v>541</v>
      </c>
      <c r="H138" s="70" t="s">
        <v>542</v>
      </c>
      <c r="I138" s="70" t="s">
        <v>543</v>
      </c>
      <c r="J138" s="70" t="s">
        <v>544</v>
      </c>
      <c r="K138" s="70" t="s">
        <v>236</v>
      </c>
      <c r="L138" s="70" t="s">
        <v>237</v>
      </c>
      <c r="M138" s="70"/>
      <c r="N138" s="78"/>
      <c r="O138" s="78"/>
      <c r="P138"/>
    </row>
    <row r="139" spans="2:16" ht="15">
      <c r="B139" s="68">
        <v>5509</v>
      </c>
      <c r="C139" s="81" t="s">
        <v>78</v>
      </c>
      <c r="D139" s="80" t="s">
        <v>50</v>
      </c>
      <c r="E139" s="82" t="s">
        <v>51</v>
      </c>
      <c r="F139" s="70" t="s">
        <v>87</v>
      </c>
      <c r="G139" s="70" t="s">
        <v>465</v>
      </c>
      <c r="H139" s="88" t="s">
        <v>464</v>
      </c>
      <c r="I139" s="88" t="s">
        <v>466</v>
      </c>
      <c r="J139" s="88"/>
      <c r="K139" s="88"/>
      <c r="L139" s="88"/>
      <c r="M139" s="88"/>
      <c r="N139" s="88"/>
      <c r="O139" s="78"/>
      <c r="P139"/>
    </row>
    <row r="140" spans="2:16" ht="15">
      <c r="B140" s="68">
        <v>5510</v>
      </c>
      <c r="C140" s="81" t="s">
        <v>138</v>
      </c>
      <c r="D140" s="82" t="s">
        <v>50</v>
      </c>
      <c r="E140" s="82" t="s">
        <v>51</v>
      </c>
      <c r="F140" s="70" t="s">
        <v>213</v>
      </c>
      <c r="G140" s="70" t="s">
        <v>545</v>
      </c>
      <c r="H140" s="88" t="s">
        <v>546</v>
      </c>
      <c r="I140" s="88" t="s">
        <v>212</v>
      </c>
      <c r="J140" s="88" t="s">
        <v>295</v>
      </c>
      <c r="K140" s="88" t="s">
        <v>251</v>
      </c>
      <c r="L140" s="88"/>
      <c r="M140" s="88"/>
      <c r="N140" s="88"/>
      <c r="O140" s="78"/>
      <c r="P140"/>
    </row>
    <row r="141" spans="2:16" ht="12.75">
      <c r="B141" s="45"/>
      <c r="C141" s="44"/>
      <c r="D141" s="44"/>
      <c r="E141" s="54"/>
      <c r="F141" s="53"/>
      <c r="G141" s="44"/>
      <c r="H141" s="44"/>
      <c r="I141" s="53"/>
      <c r="P141"/>
    </row>
    <row r="142" spans="2:16" ht="12.75">
      <c r="B142" s="45"/>
      <c r="C142" s="44"/>
      <c r="D142" s="44"/>
      <c r="E142" s="54"/>
      <c r="F142" s="53"/>
      <c r="G142" s="44"/>
      <c r="H142" s="55"/>
      <c r="I142" s="57"/>
      <c r="J142" s="55"/>
      <c r="K142" s="55"/>
      <c r="L142" s="55"/>
      <c r="M142" s="57"/>
      <c r="P142"/>
    </row>
    <row r="143" spans="2:16" ht="12.75">
      <c r="B143" s="45"/>
      <c r="C143" s="44"/>
      <c r="D143" s="44"/>
      <c r="E143" s="54"/>
      <c r="F143" s="53"/>
      <c r="G143" s="44"/>
      <c r="H143" s="44"/>
      <c r="I143" s="53"/>
      <c r="J143" s="44"/>
      <c r="P143"/>
    </row>
    <row r="144" spans="2:16" ht="12.75">
      <c r="B144" s="45"/>
      <c r="C144" s="44"/>
      <c r="D144" s="44"/>
      <c r="E144" s="54"/>
      <c r="F144" s="53"/>
      <c r="G144" s="44"/>
      <c r="H144" s="55"/>
      <c r="I144" s="57"/>
      <c r="J144" s="55"/>
      <c r="P144"/>
    </row>
    <row r="145" spans="2:16" ht="12.75">
      <c r="B145" s="45"/>
      <c r="C145" s="44"/>
      <c r="D145" s="44"/>
      <c r="E145" s="54"/>
      <c r="F145" s="53"/>
      <c r="G145" s="44"/>
      <c r="H145" s="55"/>
      <c r="I145" s="57"/>
      <c r="J145" s="55"/>
      <c r="K145" s="55"/>
      <c r="L145" s="55"/>
      <c r="P145"/>
    </row>
    <row r="146" spans="2:16" ht="12.75">
      <c r="B146" s="45"/>
      <c r="C146" s="44"/>
      <c r="D146" s="44"/>
      <c r="E146" s="54"/>
      <c r="F146" s="53"/>
      <c r="G146" s="44"/>
      <c r="H146" s="44"/>
      <c r="I146" s="53"/>
      <c r="J146" s="44"/>
      <c r="K146" s="44"/>
      <c r="P146"/>
    </row>
    <row r="147" spans="2:16" ht="12.75">
      <c r="B147" s="45"/>
      <c r="C147" s="44"/>
      <c r="D147" s="44"/>
      <c r="E147" s="54"/>
      <c r="F147" s="53"/>
      <c r="G147" s="44"/>
      <c r="H147" s="55"/>
      <c r="I147" s="57"/>
      <c r="J147" s="55"/>
      <c r="P147"/>
    </row>
    <row r="148" spans="2:16" ht="12.75">
      <c r="B148" s="45"/>
      <c r="C148" s="44"/>
      <c r="D148" s="44"/>
      <c r="E148" s="54"/>
      <c r="F148" s="53"/>
      <c r="G148" s="44"/>
      <c r="H148" s="55"/>
      <c r="I148" s="57"/>
      <c r="J148" s="55"/>
      <c r="K148" s="55"/>
      <c r="L148" s="55"/>
      <c r="P148"/>
    </row>
  </sheetData>
  <sheetProtection/>
  <mergeCells count="5">
    <mergeCell ref="F1:H1"/>
    <mergeCell ref="I1:L1"/>
    <mergeCell ref="M1:O1"/>
    <mergeCell ref="Q1:S1"/>
    <mergeCell ref="U1:W1"/>
  </mergeCells>
  <printOptions gridLines="1"/>
  <pageMargins left="0.25" right="0.25" top="1.05" bottom="0.75" header="0.3" footer="0.3"/>
  <pageSetup horizontalDpi="600" verticalDpi="600" orientation="landscape" scale="60" r:id="rId1"/>
  <headerFooter>
    <oddHeader>&amp;C&amp;"Arial,Bold"BMAF CROSS COUNTRY RELAY CHAMPIONSHIPS
Held at Moorways Stadium, Derby on Saturday 25th October 2014
RESULTS       MEN 35 to 64
</oddHeader>
  </headerFooter>
  <rowBreaks count="1" manualBreakCount="1">
    <brk id="43" min="1" max="23" man="1"/>
  </rowBreaks>
  <colBreaks count="2" manualBreakCount="2">
    <brk id="24" max="100" man="1"/>
    <brk id="3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="60" zoomScaleNormal="75" zoomScalePageLayoutView="0" workbookViewId="0" topLeftCell="A1">
      <selection activeCell="A1" sqref="A1:D1"/>
    </sheetView>
  </sheetViews>
  <sheetFormatPr defaultColWidth="9.140625" defaultRowHeight="12.75"/>
  <cols>
    <col min="1" max="1" width="15.57421875" style="0" customWidth="1"/>
    <col min="2" max="4" width="25.7109375" style="0" customWidth="1"/>
    <col min="5" max="5" width="28.00390625" style="0" customWidth="1"/>
  </cols>
  <sheetData>
    <row r="1" spans="1:4" s="41" customFormat="1" ht="15.75">
      <c r="A1" s="105" t="s">
        <v>35</v>
      </c>
      <c r="B1" s="105"/>
      <c r="C1" s="105"/>
      <c r="D1" s="105"/>
    </row>
    <row r="2" s="40" customFormat="1" ht="15"/>
    <row r="3" spans="1:5" s="43" customFormat="1" ht="15.75">
      <c r="A3" s="43" t="s">
        <v>36</v>
      </c>
      <c r="B3" s="43" t="s">
        <v>38</v>
      </c>
      <c r="C3" s="43" t="s">
        <v>39</v>
      </c>
      <c r="D3" s="43" t="s">
        <v>40</v>
      </c>
      <c r="E3" s="43" t="s">
        <v>49</v>
      </c>
    </row>
    <row r="4" s="42" customFormat="1" ht="15.75"/>
    <row r="5" s="40" customFormat="1" ht="15">
      <c r="A5" s="40" t="s">
        <v>37</v>
      </c>
    </row>
    <row r="6" s="40" customFormat="1" ht="15"/>
    <row r="7" s="40" customFormat="1" ht="15">
      <c r="A7" s="40" t="s">
        <v>41</v>
      </c>
    </row>
    <row r="8" s="40" customFormat="1" ht="15"/>
    <row r="9" s="40" customFormat="1" ht="15">
      <c r="A9" s="40" t="s">
        <v>42</v>
      </c>
    </row>
    <row r="10" s="40" customFormat="1" ht="15"/>
    <row r="11" s="40" customFormat="1" ht="15">
      <c r="A11" s="40" t="s">
        <v>43</v>
      </c>
    </row>
    <row r="12" s="40" customFormat="1" ht="15"/>
    <row r="13" s="40" customFormat="1" ht="15">
      <c r="A13" s="40" t="s">
        <v>44</v>
      </c>
    </row>
    <row r="14" s="40" customFormat="1" ht="15"/>
    <row r="15" spans="1:5" s="43" customFormat="1" ht="15.75">
      <c r="A15" s="43" t="s">
        <v>45</v>
      </c>
      <c r="B15" s="43" t="s">
        <v>38</v>
      </c>
      <c r="C15" s="43" t="s">
        <v>39</v>
      </c>
      <c r="D15" s="43" t="s">
        <v>40</v>
      </c>
      <c r="E15" s="43" t="s">
        <v>49</v>
      </c>
    </row>
    <row r="16" s="42" customFormat="1" ht="15.75"/>
    <row r="17" s="40" customFormat="1" ht="15">
      <c r="A17" s="40" t="s">
        <v>46</v>
      </c>
    </row>
    <row r="18" s="40" customFormat="1" ht="15"/>
    <row r="19" s="40" customFormat="1" ht="15">
      <c r="A19" s="40" t="s">
        <v>47</v>
      </c>
    </row>
    <row r="20" s="40" customFormat="1" ht="15"/>
    <row r="21" s="40" customFormat="1" ht="15">
      <c r="A21" s="40" t="s">
        <v>48</v>
      </c>
    </row>
    <row r="22" ht="15">
      <c r="A22" s="40"/>
    </row>
    <row r="23" ht="15">
      <c r="A23" s="40"/>
    </row>
    <row r="24" ht="15">
      <c r="A24" s="40"/>
    </row>
  </sheetData>
  <sheetProtection/>
  <mergeCells count="1">
    <mergeCell ref="A1:D1"/>
  </mergeCells>
  <printOptions gridLines="1"/>
  <pageMargins left="0.7" right="0.7" top="0.75" bottom="0.75" header="0.3" footer="0.3"/>
  <pageSetup horizontalDpi="600" verticalDpi="600" orientation="landscape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I.N.Touch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Nicholls</dc:creator>
  <cp:keywords/>
  <dc:description/>
  <cp:lastModifiedBy>Chris</cp:lastModifiedBy>
  <cp:lastPrinted>2014-10-25T22:59:32Z</cp:lastPrinted>
  <dcterms:created xsi:type="dcterms:W3CDTF">2004-03-22T21:10:19Z</dcterms:created>
  <dcterms:modified xsi:type="dcterms:W3CDTF">2014-10-26T22:05:50Z</dcterms:modified>
  <cp:category/>
  <cp:version/>
  <cp:contentType/>
  <cp:contentStatus/>
</cp:coreProperties>
</file>