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850" activeTab="0"/>
  </bookViews>
  <sheets>
    <sheet name="Standings" sheetId="1" r:id="rId1"/>
    <sheet name="Overall" sheetId="2" r:id="rId2"/>
    <sheet name="Senior Men" sheetId="3" r:id="rId3"/>
    <sheet name="MV40" sheetId="4" r:id="rId4"/>
    <sheet name="MV45" sheetId="5" r:id="rId5"/>
    <sheet name="MV50" sheetId="6" r:id="rId6"/>
    <sheet name="MV55" sheetId="7" r:id="rId7"/>
    <sheet name="Senior Ladies" sheetId="8" r:id="rId8"/>
    <sheet name="LV35" sheetId="9" r:id="rId9"/>
    <sheet name="LV40" sheetId="10" r:id="rId10"/>
    <sheet name="LV45" sheetId="11" r:id="rId11"/>
    <sheet name="LV50" sheetId="12" r:id="rId12"/>
    <sheet name="LV55" sheetId="13" r:id="rId13"/>
  </sheets>
  <definedNames>
    <definedName name="_xlnm._FilterDatabase" localSheetId="1" hidden="1">'Overall'!$A$2:$N$47</definedName>
  </definedNames>
  <calcPr fullCalcOnLoad="1"/>
</workbook>
</file>

<file path=xl/sharedStrings.xml><?xml version="1.0" encoding="utf-8"?>
<sst xmlns="http://schemas.openxmlformats.org/spreadsheetml/2006/main" count="379" uniqueCount="58">
  <si>
    <t>Name</t>
  </si>
  <si>
    <t>Steve Ashmore</t>
  </si>
  <si>
    <t>Ian Mellors</t>
  </si>
  <si>
    <t>Category</t>
  </si>
  <si>
    <t>Jo Potter</t>
  </si>
  <si>
    <t>Points</t>
  </si>
  <si>
    <t>Overall</t>
  </si>
  <si>
    <t>Events</t>
  </si>
  <si>
    <t>SM</t>
  </si>
  <si>
    <t>MV40</t>
  </si>
  <si>
    <t>SL</t>
  </si>
  <si>
    <t>LV40</t>
  </si>
  <si>
    <t>MV45</t>
  </si>
  <si>
    <t>LV45</t>
  </si>
  <si>
    <t>MV50</t>
  </si>
  <si>
    <t>LV35</t>
  </si>
  <si>
    <t>LV55</t>
  </si>
  <si>
    <t>MV55</t>
  </si>
  <si>
    <t>Kelsey Moloney</t>
  </si>
  <si>
    <t>Elaine Wilkins</t>
  </si>
  <si>
    <t>Ethan Rowley</t>
  </si>
  <si>
    <t>Kirsty Hessey</t>
  </si>
  <si>
    <t>Glenn Salkeld</t>
  </si>
  <si>
    <t>Darran Furness</t>
  </si>
  <si>
    <t>LV50</t>
  </si>
  <si>
    <t>Senior Men</t>
  </si>
  <si>
    <t>Senior Ladies</t>
  </si>
  <si>
    <t>Dani Smith</t>
  </si>
  <si>
    <t>Position</t>
  </si>
  <si>
    <t>Liam Johnson</t>
  </si>
  <si>
    <t>Rita Fisher</t>
  </si>
  <si>
    <t>Georgina Riley</t>
  </si>
  <si>
    <t>Event 1</t>
  </si>
  <si>
    <t>Event 2</t>
  </si>
  <si>
    <t>Event 3</t>
  </si>
  <si>
    <t>Event 4</t>
  </si>
  <si>
    <t>Event 5</t>
  </si>
  <si>
    <t>Dan Bladon</t>
  </si>
  <si>
    <t>Pete Edwards</t>
  </si>
  <si>
    <t>Archie Winson</t>
  </si>
  <si>
    <t>John Flint</t>
  </si>
  <si>
    <t>Amanda Heading</t>
  </si>
  <si>
    <t>Eamon O'Hanlon</t>
  </si>
  <si>
    <t>Heather Wesson</t>
  </si>
  <si>
    <t>Kathryn Spendlove</t>
  </si>
  <si>
    <t>Karen O'Hanlon</t>
  </si>
  <si>
    <t>Overall Points</t>
  </si>
  <si>
    <t>Ashley Deeming</t>
  </si>
  <si>
    <t>Robin Clegg</t>
  </si>
  <si>
    <t>Tony Weatherson</t>
  </si>
  <si>
    <t>No Runner</t>
  </si>
  <si>
    <t>Paige Roadley</t>
  </si>
  <si>
    <t>Sue Pinder</t>
  </si>
  <si>
    <t>Carl Hughes</t>
  </si>
  <si>
    <t>Mike Clark</t>
  </si>
  <si>
    <t>Mollie O'Hanlon</t>
  </si>
  <si>
    <t>Kerry Queenan</t>
  </si>
  <si>
    <t>Matt Jackson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</si>
</sst>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400]h:mm:ss\ AM/PM"/>
    <numFmt numFmtId="170" formatCode="0.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63"/>
      <name val="Georgia"/>
      <family val="1"/>
    </font>
    <font>
      <sz val="11"/>
      <color indexed="8"/>
      <name val="Calibri"/>
      <family val="2"/>
    </font>
    <font>
      <b/>
      <sz val="10"/>
      <color indexed="22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333333"/>
      <name val="Georgia"/>
      <family val="1"/>
    </font>
    <font>
      <sz val="11"/>
      <color theme="1"/>
      <name val="Calibri"/>
      <family val="2"/>
    </font>
    <font>
      <b/>
      <sz val="10"/>
      <color theme="0" tint="-0.0499799996614456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6" fontId="0" fillId="0" borderId="0" xfId="0" applyNumberFormat="1" applyAlignment="1">
      <alignment vertical="center"/>
    </xf>
    <xf numFmtId="46" fontId="39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00390625" style="0" customWidth="1"/>
    <col min="2" max="2" width="7.7109375" style="1" bestFit="1" customWidth="1"/>
    <col min="3" max="3" width="16.57421875" style="0" bestFit="1" customWidth="1"/>
    <col min="4" max="4" width="8.421875" style="1" bestFit="1" customWidth="1"/>
    <col min="5" max="5" width="6.8515625" style="1" customWidth="1"/>
    <col min="6" max="6" width="5.7109375" style="0" customWidth="1"/>
    <col min="7" max="7" width="7.7109375" style="1" bestFit="1" customWidth="1"/>
    <col min="8" max="8" width="16.57421875" style="0" bestFit="1" customWidth="1"/>
    <col min="9" max="9" width="6.28125" style="1" bestFit="1" customWidth="1"/>
    <col min="10" max="10" width="6.57421875" style="1" bestFit="1" customWidth="1"/>
  </cols>
  <sheetData>
    <row r="1" ht="13.5" thickBot="1"/>
    <row r="2" spans="2:10" ht="12.75">
      <c r="B2" s="58" t="s">
        <v>6</v>
      </c>
      <c r="C2" s="59"/>
      <c r="D2" s="59"/>
      <c r="E2" s="60"/>
      <c r="G2" s="58" t="s">
        <v>26</v>
      </c>
      <c r="H2" s="59"/>
      <c r="I2" s="59"/>
      <c r="J2" s="60"/>
    </row>
    <row r="3" spans="2:11" ht="12.75">
      <c r="B3" s="25" t="s">
        <v>28</v>
      </c>
      <c r="C3" s="2"/>
      <c r="D3" s="9" t="s">
        <v>5</v>
      </c>
      <c r="E3" s="26" t="s">
        <v>7</v>
      </c>
      <c r="G3" s="25" t="s">
        <v>28</v>
      </c>
      <c r="H3" s="2"/>
      <c r="I3" s="9" t="s">
        <v>5</v>
      </c>
      <c r="J3" s="26" t="s">
        <v>7</v>
      </c>
      <c r="K3" s="1"/>
    </row>
    <row r="4" spans="2:12" ht="12.75">
      <c r="B4" s="25">
        <v>1</v>
      </c>
      <c r="C4" s="3" t="str">
        <f>Overall!A3</f>
        <v>Ethan Rowley</v>
      </c>
      <c r="D4" s="9">
        <f>Overall!M3</f>
        <v>41</v>
      </c>
      <c r="E4" s="26">
        <f>Overall!N3</f>
        <v>3</v>
      </c>
      <c r="G4" s="25">
        <v>1</v>
      </c>
      <c r="H4" s="4" t="str">
        <f>'Senior Ladies'!A3</f>
        <v>Kelsey Moloney</v>
      </c>
      <c r="I4" s="45">
        <f>'Senior Ladies'!H3</f>
        <v>37</v>
      </c>
      <c r="J4" s="50">
        <f>'Senior Ladies'!I3</f>
        <v>3</v>
      </c>
      <c r="K4" s="49"/>
      <c r="L4" s="12"/>
    </row>
    <row r="5" spans="2:12" ht="12.75">
      <c r="B5" s="25">
        <v>2</v>
      </c>
      <c r="C5" s="3" t="str">
        <f>Overall!A4</f>
        <v>Ian Mellors</v>
      </c>
      <c r="D5" s="9">
        <f>Overall!M4</f>
        <v>40</v>
      </c>
      <c r="E5" s="26">
        <f>Overall!N4</f>
        <v>3</v>
      </c>
      <c r="G5" s="25">
        <v>2</v>
      </c>
      <c r="H5" s="4" t="str">
        <f>'Senior Ladies'!A4</f>
        <v>Georgina Riley</v>
      </c>
      <c r="I5" s="45">
        <f>'Senior Ladies'!H4</f>
        <v>33</v>
      </c>
      <c r="J5" s="50">
        <f>'Senior Ladies'!I4</f>
        <v>3</v>
      </c>
      <c r="K5" s="49"/>
      <c r="L5" s="12"/>
    </row>
    <row r="6" spans="2:10" ht="13.5" thickBot="1">
      <c r="B6" s="27">
        <v>3</v>
      </c>
      <c r="C6" s="28" t="str">
        <f>Overall!A5</f>
        <v>Glenn Salkeld</v>
      </c>
      <c r="D6" s="29">
        <f>Overall!M5</f>
        <v>38</v>
      </c>
      <c r="E6" s="30">
        <f>Overall!N5</f>
        <v>3</v>
      </c>
      <c r="G6" s="27">
        <v>3</v>
      </c>
      <c r="H6" s="31" t="str">
        <f>'Senior Ladies'!A5</f>
        <v>Heather Wesson</v>
      </c>
      <c r="I6" s="51">
        <f>'Senior Ladies'!H5</f>
        <v>32</v>
      </c>
      <c r="J6" s="52">
        <f>'Senior Ladies'!I5</f>
        <v>3</v>
      </c>
    </row>
    <row r="7" spans="3:5" ht="13.5" thickBot="1">
      <c r="C7" s="11"/>
      <c r="D7" s="13"/>
      <c r="E7" s="13"/>
    </row>
    <row r="8" spans="2:10" ht="12.75">
      <c r="B8" s="58" t="s">
        <v>25</v>
      </c>
      <c r="C8" s="59"/>
      <c r="D8" s="59"/>
      <c r="E8" s="60"/>
      <c r="G8" s="58" t="s">
        <v>15</v>
      </c>
      <c r="H8" s="59"/>
      <c r="I8" s="59"/>
      <c r="J8" s="60"/>
    </row>
    <row r="9" spans="2:10" ht="12.75">
      <c r="B9" s="25" t="s">
        <v>28</v>
      </c>
      <c r="C9" s="2"/>
      <c r="D9" s="9" t="s">
        <v>5</v>
      </c>
      <c r="E9" s="26" t="s">
        <v>7</v>
      </c>
      <c r="G9" s="25" t="s">
        <v>28</v>
      </c>
      <c r="H9" s="2"/>
      <c r="I9" s="48" t="s">
        <v>5</v>
      </c>
      <c r="J9" s="26" t="s">
        <v>7</v>
      </c>
    </row>
    <row r="10" spans="2:10" ht="12.75">
      <c r="B10" s="25">
        <v>1</v>
      </c>
      <c r="C10" s="2" t="str">
        <f>'Senior Men'!A3</f>
        <v>Ethan Rowley</v>
      </c>
      <c r="D10" s="44">
        <f>'Senior Men'!H3</f>
        <v>41</v>
      </c>
      <c r="E10" s="53">
        <f>'Senior Men'!I3</f>
        <v>3</v>
      </c>
      <c r="G10" s="25">
        <v>1</v>
      </c>
      <c r="H10" s="4" t="str">
        <f>LV35!A3</f>
        <v>Elaine Wilkins</v>
      </c>
      <c r="I10" s="45">
        <f>LV35!H3</f>
        <v>35</v>
      </c>
      <c r="J10" s="50">
        <f>LV35!I3</f>
        <v>3</v>
      </c>
    </row>
    <row r="11" spans="2:10" ht="12.75">
      <c r="B11" s="25">
        <v>2</v>
      </c>
      <c r="C11" s="2" t="str">
        <f>'Senior Men'!A4</f>
        <v>Archie Winson</v>
      </c>
      <c r="D11" s="44">
        <f>'Senior Men'!H4</f>
        <v>27</v>
      </c>
      <c r="E11" s="53">
        <f>'Senior Men'!I4</f>
        <v>2</v>
      </c>
      <c r="G11" s="25">
        <v>2</v>
      </c>
      <c r="H11" s="4" t="str">
        <f>LV35!A4</f>
        <v>No Runner</v>
      </c>
      <c r="I11" s="45">
        <f>LV35!H4</f>
        <v>0</v>
      </c>
      <c r="J11" s="50">
        <f>LV35!I4</f>
        <v>0</v>
      </c>
    </row>
    <row r="12" spans="2:10" ht="13.5" thickBot="1">
      <c r="B12" s="27">
        <v>3</v>
      </c>
      <c r="C12" s="32" t="str">
        <f>'Senior Men'!A5</f>
        <v>Dan Bladon</v>
      </c>
      <c r="D12" s="54">
        <f>'Senior Men'!H5</f>
        <v>14</v>
      </c>
      <c r="E12" s="55">
        <f>'Senior Men'!I5</f>
        <v>1</v>
      </c>
      <c r="G12" s="27">
        <v>3</v>
      </c>
      <c r="H12" s="31" t="str">
        <f>LV35!A5</f>
        <v>No Runner</v>
      </c>
      <c r="I12" s="51">
        <f>LV35!H5</f>
        <v>0</v>
      </c>
      <c r="J12" s="52">
        <f>LV35!I5</f>
        <v>0</v>
      </c>
    </row>
    <row r="13" spans="3:5" ht="13.5" thickBot="1">
      <c r="C13" s="12"/>
      <c r="D13" s="14"/>
      <c r="E13" s="14"/>
    </row>
    <row r="14" spans="2:10" ht="12.75">
      <c r="B14" s="58" t="s">
        <v>9</v>
      </c>
      <c r="C14" s="59"/>
      <c r="D14" s="59"/>
      <c r="E14" s="60"/>
      <c r="G14" s="58" t="s">
        <v>11</v>
      </c>
      <c r="H14" s="59"/>
      <c r="I14" s="59"/>
      <c r="J14" s="60"/>
    </row>
    <row r="15" spans="2:10" ht="12.75">
      <c r="B15" s="25" t="s">
        <v>28</v>
      </c>
      <c r="C15" s="2"/>
      <c r="D15" s="9" t="s">
        <v>5</v>
      </c>
      <c r="E15" s="26" t="s">
        <v>7</v>
      </c>
      <c r="G15" s="25" t="s">
        <v>28</v>
      </c>
      <c r="H15" s="2"/>
      <c r="I15" s="48" t="s">
        <v>5</v>
      </c>
      <c r="J15" s="26" t="s">
        <v>7</v>
      </c>
    </row>
    <row r="16" spans="2:10" ht="12.75">
      <c r="B16" s="25">
        <v>1</v>
      </c>
      <c r="C16" s="2" t="str">
        <f>MV40!A3</f>
        <v>Ian Mellors</v>
      </c>
      <c r="D16" s="44">
        <f>MV40!H3</f>
        <v>40</v>
      </c>
      <c r="E16" s="53">
        <f>MV40!I3</f>
        <v>3</v>
      </c>
      <c r="G16" s="25">
        <v>1</v>
      </c>
      <c r="H16" s="34" t="str">
        <f>LV40!A3</f>
        <v>Kerry Queenan</v>
      </c>
      <c r="I16" s="45">
        <f>LV40!H3</f>
        <v>11</v>
      </c>
      <c r="J16" s="50">
        <f>LV40!I3</f>
        <v>1</v>
      </c>
    </row>
    <row r="17" spans="2:10" ht="12.75">
      <c r="B17" s="25">
        <v>2</v>
      </c>
      <c r="C17" s="2" t="str">
        <f>MV40!A4</f>
        <v>Glenn Salkeld</v>
      </c>
      <c r="D17" s="44">
        <f>MV40!H4</f>
        <v>38</v>
      </c>
      <c r="E17" s="53">
        <f>MV40!I4</f>
        <v>3</v>
      </c>
      <c r="G17" s="25">
        <v>2</v>
      </c>
      <c r="H17" s="34" t="str">
        <f>LV40!A4</f>
        <v>No Runner</v>
      </c>
      <c r="I17" s="45">
        <f>LV40!H4</f>
        <v>0</v>
      </c>
      <c r="J17" s="50">
        <f>LV40!I4</f>
        <v>0</v>
      </c>
    </row>
    <row r="18" spans="2:10" ht="13.5" thickBot="1">
      <c r="B18" s="27">
        <v>3</v>
      </c>
      <c r="C18" s="32" t="str">
        <f>MV40!A5</f>
        <v>Steve Ashmore</v>
      </c>
      <c r="D18" s="54">
        <f>MV40!H5</f>
        <v>28</v>
      </c>
      <c r="E18" s="55">
        <f>MV40!I5</f>
        <v>2</v>
      </c>
      <c r="G18" s="27">
        <v>3</v>
      </c>
      <c r="H18" s="35" t="str">
        <f>LV40!A5</f>
        <v>No Runner</v>
      </c>
      <c r="I18" s="51">
        <f>LV40!H5</f>
        <v>0</v>
      </c>
      <c r="J18" s="52">
        <f>LV40!I5</f>
        <v>0</v>
      </c>
    </row>
    <row r="19" spans="3:5" ht="13.5" thickBot="1">
      <c r="C19" s="12"/>
      <c r="D19" s="14"/>
      <c r="E19" s="14"/>
    </row>
    <row r="20" spans="2:10" ht="12.75">
      <c r="B20" s="58" t="s">
        <v>12</v>
      </c>
      <c r="C20" s="59"/>
      <c r="D20" s="59"/>
      <c r="E20" s="60"/>
      <c r="G20" s="58" t="s">
        <v>13</v>
      </c>
      <c r="H20" s="59"/>
      <c r="I20" s="59"/>
      <c r="J20" s="60"/>
    </row>
    <row r="21" spans="2:10" ht="12.75">
      <c r="B21" s="25" t="s">
        <v>28</v>
      </c>
      <c r="C21" s="2"/>
      <c r="D21" s="48" t="s">
        <v>5</v>
      </c>
      <c r="E21" s="26" t="s">
        <v>7</v>
      </c>
      <c r="G21" s="25" t="s">
        <v>28</v>
      </c>
      <c r="H21" s="2"/>
      <c r="I21" s="9" t="s">
        <v>5</v>
      </c>
      <c r="J21" s="26" t="s">
        <v>7</v>
      </c>
    </row>
    <row r="22" spans="2:10" ht="12.75">
      <c r="B22" s="25">
        <v>1</v>
      </c>
      <c r="C22" s="4" t="str">
        <f>MV45!A3</f>
        <v>John Flint</v>
      </c>
      <c r="D22" s="45">
        <f>MV45!H3</f>
        <v>37</v>
      </c>
      <c r="E22" s="50">
        <f>MV45!I3</f>
        <v>3</v>
      </c>
      <c r="G22" s="25">
        <v>1</v>
      </c>
      <c r="H22" s="4" t="str">
        <f>LV45!A3</f>
        <v>Karen O'Hanlon</v>
      </c>
      <c r="I22" s="45">
        <f>LV45!H3</f>
        <v>19</v>
      </c>
      <c r="J22" s="50">
        <f>LV45!I3</f>
        <v>3</v>
      </c>
    </row>
    <row r="23" spans="2:10" ht="12.75">
      <c r="B23" s="25">
        <v>2</v>
      </c>
      <c r="C23" s="4" t="str">
        <f>MV45!A4</f>
        <v>Ashley Deeming</v>
      </c>
      <c r="D23" s="45">
        <f>MV45!H4</f>
        <v>28</v>
      </c>
      <c r="E23" s="50">
        <f>MV45!I4</f>
        <v>2</v>
      </c>
      <c r="G23" s="25">
        <v>2</v>
      </c>
      <c r="H23" s="4" t="str">
        <f>LV45!A4</f>
        <v>No Runner</v>
      </c>
      <c r="I23" s="45">
        <f>LV45!H4</f>
        <v>0</v>
      </c>
      <c r="J23" s="50">
        <f>LV45!I4</f>
        <v>0</v>
      </c>
    </row>
    <row r="24" spans="2:10" ht="13.5" thickBot="1">
      <c r="B24" s="27">
        <v>3</v>
      </c>
      <c r="C24" s="31" t="str">
        <f>MV45!A5</f>
        <v>No Runner</v>
      </c>
      <c r="D24" s="51">
        <f>MV45!H5</f>
        <v>0</v>
      </c>
      <c r="E24" s="52">
        <f>MV45!I5</f>
        <v>0</v>
      </c>
      <c r="G24" s="27">
        <v>3</v>
      </c>
      <c r="H24" s="4" t="str">
        <f>LV45!A5</f>
        <v>No Runner</v>
      </c>
      <c r="I24" s="45">
        <f>LV45!H5</f>
        <v>0</v>
      </c>
      <c r="J24" s="50">
        <f>LV45!I5</f>
        <v>0</v>
      </c>
    </row>
    <row r="25" spans="3:5" ht="13.5" thickBot="1">
      <c r="C25" s="15"/>
      <c r="D25" s="13"/>
      <c r="E25" s="13"/>
    </row>
    <row r="26" spans="2:10" ht="12.75">
      <c r="B26" s="58" t="s">
        <v>14</v>
      </c>
      <c r="C26" s="59"/>
      <c r="D26" s="59"/>
      <c r="E26" s="60"/>
      <c r="G26" s="58" t="s">
        <v>24</v>
      </c>
      <c r="H26" s="59"/>
      <c r="I26" s="59"/>
      <c r="J26" s="60"/>
    </row>
    <row r="27" spans="2:10" ht="12.75">
      <c r="B27" s="25" t="s">
        <v>28</v>
      </c>
      <c r="C27" s="2"/>
      <c r="D27" s="9" t="s">
        <v>5</v>
      </c>
      <c r="E27" s="26" t="s">
        <v>7</v>
      </c>
      <c r="G27" s="25" t="s">
        <v>28</v>
      </c>
      <c r="H27" s="2"/>
      <c r="I27" s="9" t="s">
        <v>5</v>
      </c>
      <c r="J27" s="26" t="s">
        <v>7</v>
      </c>
    </row>
    <row r="28" spans="2:10" ht="12.75">
      <c r="B28" s="25">
        <v>1</v>
      </c>
      <c r="C28" s="4" t="str">
        <f>MV50!A3</f>
        <v>Eamon O'Hanlon</v>
      </c>
      <c r="D28" s="45">
        <f>MV50!H3</f>
        <v>33</v>
      </c>
      <c r="E28" s="50">
        <f>MV50!I3</f>
        <v>3</v>
      </c>
      <c r="G28" s="25">
        <v>1</v>
      </c>
      <c r="H28" s="4" t="str">
        <f>LV50!A3</f>
        <v>Jo Potter</v>
      </c>
      <c r="I28" s="45">
        <f>LV50!H3</f>
        <v>25</v>
      </c>
      <c r="J28" s="50">
        <f>LV50!I3</f>
        <v>3</v>
      </c>
    </row>
    <row r="29" spans="2:10" ht="12.75">
      <c r="B29" s="25">
        <v>2</v>
      </c>
      <c r="C29" s="4" t="str">
        <f>MV50!A4</f>
        <v>Pete Edwards</v>
      </c>
      <c r="D29" s="45">
        <f>MV50!H4</f>
        <v>27</v>
      </c>
      <c r="E29" s="50">
        <f>MV50!I4</f>
        <v>2</v>
      </c>
      <c r="G29" s="25">
        <v>2</v>
      </c>
      <c r="H29" s="4" t="str">
        <f>LV50!A4</f>
        <v>Amanda Heading</v>
      </c>
      <c r="I29" s="45">
        <f>LV50!H4</f>
        <v>12</v>
      </c>
      <c r="J29" s="50">
        <f>LV50!I4</f>
        <v>1</v>
      </c>
    </row>
    <row r="30" spans="2:10" ht="13.5" thickBot="1">
      <c r="B30" s="27">
        <v>3</v>
      </c>
      <c r="C30" s="31" t="str">
        <f>MV50!A5</f>
        <v>Tony Weatherson</v>
      </c>
      <c r="D30" s="51">
        <f>MV50!H5</f>
        <v>26</v>
      </c>
      <c r="E30" s="52">
        <f>MV50!I5</f>
        <v>2</v>
      </c>
      <c r="G30" s="27">
        <v>3</v>
      </c>
      <c r="H30" s="31" t="str">
        <f>LV50!A5</f>
        <v>Kathryn Spendlove</v>
      </c>
      <c r="I30" s="51">
        <f>LV50!H5</f>
        <v>9</v>
      </c>
      <c r="J30" s="52">
        <f>LV50!I5</f>
        <v>1</v>
      </c>
    </row>
    <row r="31" spans="3:5" ht="13.5" thickBot="1">
      <c r="C31" s="15"/>
      <c r="D31" s="13"/>
      <c r="E31" s="13"/>
    </row>
    <row r="32" spans="2:10" ht="12.75">
      <c r="B32" s="58" t="s">
        <v>17</v>
      </c>
      <c r="C32" s="59"/>
      <c r="D32" s="59"/>
      <c r="E32" s="60"/>
      <c r="G32" s="58" t="s">
        <v>16</v>
      </c>
      <c r="H32" s="59"/>
      <c r="I32" s="59"/>
      <c r="J32" s="60"/>
    </row>
    <row r="33" spans="2:10" ht="12.75">
      <c r="B33" s="25" t="s">
        <v>28</v>
      </c>
      <c r="C33" s="2"/>
      <c r="D33" s="48" t="s">
        <v>5</v>
      </c>
      <c r="E33" s="26" t="s">
        <v>7</v>
      </c>
      <c r="G33" s="25" t="s">
        <v>28</v>
      </c>
      <c r="H33" s="2"/>
      <c r="I33" s="48" t="s">
        <v>5</v>
      </c>
      <c r="J33" s="26" t="s">
        <v>7</v>
      </c>
    </row>
    <row r="34" spans="2:10" ht="12.75">
      <c r="B34" s="25">
        <v>1</v>
      </c>
      <c r="C34" s="4" t="str">
        <f>MV55!A3</f>
        <v>No Runner</v>
      </c>
      <c r="D34" s="45">
        <f>MV55!H3</f>
        <v>0</v>
      </c>
      <c r="E34" s="50">
        <f>MV55!I3</f>
        <v>0</v>
      </c>
      <c r="G34" s="25">
        <v>1</v>
      </c>
      <c r="H34" s="4" t="str">
        <f>LV55!A3</f>
        <v>Rita Fisher</v>
      </c>
      <c r="I34" s="45">
        <f>LV55!H3</f>
        <v>34</v>
      </c>
      <c r="J34" s="50">
        <f>LV55!I3</f>
        <v>3</v>
      </c>
    </row>
    <row r="35" spans="2:10" ht="12.75">
      <c r="B35" s="25">
        <v>2</v>
      </c>
      <c r="C35" s="4" t="str">
        <f>MV55!A4</f>
        <v>No Runner</v>
      </c>
      <c r="D35" s="45">
        <f>MV55!H4</f>
        <v>0</v>
      </c>
      <c r="E35" s="50">
        <f>MV55!I4</f>
        <v>0</v>
      </c>
      <c r="G35" s="25">
        <v>2</v>
      </c>
      <c r="H35" s="4" t="str">
        <f>LV55!A4</f>
        <v>Sue Pinder</v>
      </c>
      <c r="I35" s="45">
        <f>LV55!H4</f>
        <v>21</v>
      </c>
      <c r="J35" s="50">
        <f>LV55!I4</f>
        <v>2</v>
      </c>
    </row>
    <row r="36" spans="2:10" ht="13.5" thickBot="1">
      <c r="B36" s="27">
        <v>3</v>
      </c>
      <c r="C36" s="31" t="str">
        <f>MV55!A5</f>
        <v>No Runner</v>
      </c>
      <c r="D36" s="51">
        <f>MV55!H5</f>
        <v>0</v>
      </c>
      <c r="E36" s="52">
        <f>MV55!I5</f>
        <v>0</v>
      </c>
      <c r="G36" s="27">
        <v>3</v>
      </c>
      <c r="H36" s="31" t="str">
        <f>LV55!A5</f>
        <v>No Runner</v>
      </c>
      <c r="I36" s="51">
        <f>LV55!H5</f>
        <v>0</v>
      </c>
      <c r="J36" s="52">
        <f>LV55!I5</f>
        <v>0</v>
      </c>
    </row>
  </sheetData>
  <sheetProtection/>
  <mergeCells count="12">
    <mergeCell ref="B26:E26"/>
    <mergeCell ref="B32:E32"/>
    <mergeCell ref="B2:E2"/>
    <mergeCell ref="B8:E8"/>
    <mergeCell ref="B14:E14"/>
    <mergeCell ref="B20:E20"/>
    <mergeCell ref="G2:J2"/>
    <mergeCell ref="G8:J8"/>
    <mergeCell ref="G20:J20"/>
    <mergeCell ref="G14:J14"/>
    <mergeCell ref="G26:J26"/>
    <mergeCell ref="G32:J32"/>
  </mergeCells>
  <conditionalFormatting sqref="C4:C7">
    <cfRule type="cellIs" priority="18" dxfId="0" operator="equal">
      <formula>0</formula>
    </cfRule>
  </conditionalFormatting>
  <conditionalFormatting sqref="D3:E7">
    <cfRule type="cellIs" priority="17" dxfId="0" operator="equal">
      <formula>0</formula>
    </cfRule>
  </conditionalFormatting>
  <conditionalFormatting sqref="D9:E9">
    <cfRule type="cellIs" priority="12" dxfId="0" operator="equal">
      <formula>0</formula>
    </cfRule>
  </conditionalFormatting>
  <conditionalFormatting sqref="D15:E15">
    <cfRule type="cellIs" priority="11" dxfId="0" operator="equal">
      <formula>0</formula>
    </cfRule>
  </conditionalFormatting>
  <conditionalFormatting sqref="D21:E21">
    <cfRule type="cellIs" priority="10" dxfId="0" operator="equal">
      <formula>0</formula>
    </cfRule>
  </conditionalFormatting>
  <conditionalFormatting sqref="D27:E27">
    <cfRule type="cellIs" priority="9" dxfId="0" operator="equal">
      <formula>0</formula>
    </cfRule>
  </conditionalFormatting>
  <conditionalFormatting sqref="I33:J33 I27:J27 I21:J21 I15:J15 I9:J9 I3:J3">
    <cfRule type="cellIs" priority="8" dxfId="0" operator="equal">
      <formula>0</formula>
    </cfRule>
  </conditionalFormatting>
  <conditionalFormatting sqref="A1:IV65536">
    <cfRule type="cellIs" priority="7" dxfId="0" operator="equal" stopIfTrue="1">
      <formula>0</formula>
    </cfRule>
  </conditionalFormatting>
  <conditionalFormatting sqref="D33:E33">
    <cfRule type="cellIs" priority="6" dxfId="0" operator="equal">
      <formula>0</formula>
    </cfRule>
  </conditionalFormatting>
  <conditionalFormatting sqref="E4:E6 E10:E12 E16:E18 E28:E30 J4:J6 J28:J30 J10:J12 J16:J18 J22:J24 J34:J36 E34:E36 E22:E24">
    <cfRule type="cellIs" priority="4" dxfId="71" operator="lessThan" stopIfTrue="1">
      <formula>4</formula>
    </cfRule>
    <cfRule type="cellIs" priority="5" dxfId="70" operator="equal" stopIfTrue="1">
      <formula>4</formula>
    </cfRule>
  </conditionalFormatting>
  <conditionalFormatting sqref="K4:K5">
    <cfRule type="cellIs" priority="3" dxfId="0" operator="equal">
      <formula>0</formula>
    </cfRule>
  </conditionalFormatting>
  <conditionalFormatting sqref="K4:K5">
    <cfRule type="cellIs" priority="2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2.00390625" style="0" bestFit="1" customWidth="1"/>
    <col min="2" max="2" width="8.421875" style="1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37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37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8" t="s">
        <v>56</v>
      </c>
      <c r="B3" s="18" t="s">
        <v>11</v>
      </c>
      <c r="C3" s="40">
        <f>VLOOKUP(A3,Overall!A:AP,3,FALSE)</f>
        <v>0</v>
      </c>
      <c r="D3" s="43">
        <f>VLOOKUP(A3,Overall!A:AP,5,FALSE)</f>
        <v>0</v>
      </c>
      <c r="E3" s="42">
        <f>VLOOKUP(A3,Overall!A:AP,7,FALSE)</f>
        <v>11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11</v>
      </c>
      <c r="I3" s="37">
        <f>VLOOKUP(A3,Overall!A:AV,14,FALSE)</f>
        <v>1</v>
      </c>
    </row>
    <row r="4" spans="1:9" ht="12.75">
      <c r="A4" s="8" t="s">
        <v>50</v>
      </c>
      <c r="B4" s="18" t="s">
        <v>11</v>
      </c>
      <c r="C4" s="40">
        <f>VLOOKUP(A4,Overall!A:AP,3,FALSE)</f>
        <v>0</v>
      </c>
      <c r="D4" s="43">
        <f>VLOOKUP(A4,Overall!A:AP,5,FALSE)</f>
        <v>0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0</v>
      </c>
      <c r="I4" s="37">
        <f>VLOOKUP(A4,Overall!A:AV,14,FALSE)</f>
        <v>0</v>
      </c>
    </row>
    <row r="5" spans="1:9" ht="12.75">
      <c r="A5" s="8" t="s">
        <v>50</v>
      </c>
      <c r="B5" s="18" t="s">
        <v>11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J1:IV65536 A6:I65536 H1:H5 G3:G5 I2:I5">
    <cfRule type="cellIs" priority="14" dxfId="0" operator="equal">
      <formula>0</formula>
    </cfRule>
  </conditionalFormatting>
  <conditionalFormatting sqref="A3:B5">
    <cfRule type="cellIs" priority="13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45</v>
      </c>
      <c r="B3" s="17" t="s">
        <v>13</v>
      </c>
      <c r="C3" s="40">
        <f>VLOOKUP(A3,Overall!A:AP,3,FALSE)</f>
        <v>8</v>
      </c>
      <c r="D3" s="43">
        <f>VLOOKUP(A3,Overall!A:AP,5,FALSE)</f>
        <v>2</v>
      </c>
      <c r="E3" s="42">
        <f>VLOOKUP(A3,Overall!A:AP,7,FALSE)</f>
        <v>9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19</v>
      </c>
      <c r="I3" s="37">
        <f>VLOOKUP(A3,Overall!A:AV,14,FALSE)</f>
        <v>3</v>
      </c>
    </row>
    <row r="4" spans="1:9" ht="12.75">
      <c r="A4" s="3" t="s">
        <v>50</v>
      </c>
      <c r="B4" s="17" t="s">
        <v>13</v>
      </c>
      <c r="C4" s="40">
        <f>VLOOKUP(A4,Overall!A:AP,3,FALSE)</f>
        <v>0</v>
      </c>
      <c r="D4" s="43">
        <f>VLOOKUP(A4,Overall!A:AP,5,FALSE)</f>
        <v>0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0</v>
      </c>
      <c r="I4" s="37">
        <f>VLOOKUP(A4,Overall!A:AV,14,FALSE)</f>
        <v>0</v>
      </c>
    </row>
    <row r="5" spans="1:9" ht="12.75">
      <c r="A5" s="3" t="s">
        <v>50</v>
      </c>
      <c r="B5" s="17" t="s">
        <v>13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J1:IV65536 A6:I65536 H1:H5 G3:G5 I2:I5">
    <cfRule type="cellIs" priority="19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21" t="s">
        <v>4</v>
      </c>
      <c r="B3" s="22" t="s">
        <v>24</v>
      </c>
      <c r="C3" s="40">
        <f>VLOOKUP(A3,Overall!A:AP,3,FALSE)</f>
        <v>12</v>
      </c>
      <c r="D3" s="43">
        <f>VLOOKUP(A3,Overall!A:AP,5,FALSE)</f>
        <v>2</v>
      </c>
      <c r="E3" s="42">
        <f>VLOOKUP(A3,Overall!A:AP,7,FALSE)</f>
        <v>11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25</v>
      </c>
      <c r="I3" s="37">
        <f>VLOOKUP(A3,Overall!A:AV,14,FALSE)</f>
        <v>3</v>
      </c>
    </row>
    <row r="4" spans="1:9" ht="12.75">
      <c r="A4" s="3" t="s">
        <v>41</v>
      </c>
      <c r="B4" s="17" t="s">
        <v>24</v>
      </c>
      <c r="C4" s="40">
        <f>VLOOKUP(A4,Overall!A:AP,3,FALSE)</f>
        <v>12</v>
      </c>
      <c r="D4" s="43">
        <f>VLOOKUP(A4,Overall!A:AP,5,FALSE)</f>
        <v>0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12</v>
      </c>
      <c r="I4" s="37">
        <f>VLOOKUP(A4,Overall!A:AV,14,FALSE)</f>
        <v>1</v>
      </c>
    </row>
    <row r="5" spans="1:9" ht="12.75">
      <c r="A5" s="3" t="s">
        <v>44</v>
      </c>
      <c r="B5" s="17" t="s">
        <v>24</v>
      </c>
      <c r="C5" s="40">
        <f>VLOOKUP(A5,Overall!A:AP,3,FALSE)</f>
        <v>9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9</v>
      </c>
      <c r="I5" s="37">
        <f>VLOOKUP(A5,Overall!A:AV,14,FALSE)</f>
        <v>1</v>
      </c>
    </row>
  </sheetData>
  <sheetProtection/>
  <mergeCells count="1">
    <mergeCell ref="H1:I1"/>
  </mergeCells>
  <conditionalFormatting sqref="A1:B2 A6:H65536 J1:IV65536 H1:H5 G3:G5 I2:I65536">
    <cfRule type="cellIs" priority="19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2.00390625" style="0" bestFit="1" customWidth="1"/>
    <col min="2" max="2" width="8.421875" style="1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33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33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8" t="s">
        <v>30</v>
      </c>
      <c r="B3" s="39" t="s">
        <v>16</v>
      </c>
      <c r="C3" s="40">
        <f>VLOOKUP(A3,Overall!A:AP,3,FALSE)</f>
        <v>12</v>
      </c>
      <c r="D3" s="43">
        <f>VLOOKUP(A3,Overall!A:AP,5,FALSE)</f>
        <v>11</v>
      </c>
      <c r="E3" s="42">
        <f>VLOOKUP(A3,Overall!A:AP,7,FALSE)</f>
        <v>11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34</v>
      </c>
      <c r="I3" s="37">
        <f>VLOOKUP(A3,Overall!A:AV,14,FALSE)</f>
        <v>3</v>
      </c>
    </row>
    <row r="4" spans="1:9" ht="12.75">
      <c r="A4" s="38" t="s">
        <v>52</v>
      </c>
      <c r="B4" s="39" t="s">
        <v>16</v>
      </c>
      <c r="C4" s="40">
        <f>VLOOKUP(A4,Overall!A:AP,3,FALSE)</f>
        <v>0</v>
      </c>
      <c r="D4" s="43">
        <f>VLOOKUP(A4,Overall!A:AP,5,FALSE)</f>
        <v>10</v>
      </c>
      <c r="E4" s="42">
        <f>VLOOKUP(A4,Overall!A:AP,7,FALSE)</f>
        <v>11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21</v>
      </c>
      <c r="I4" s="37">
        <f>VLOOKUP(A4,Overall!A:AV,14,FALSE)</f>
        <v>2</v>
      </c>
    </row>
    <row r="5" spans="1:9" ht="12.75">
      <c r="A5" s="38" t="s">
        <v>50</v>
      </c>
      <c r="B5" s="39" t="s">
        <v>16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J1:IV65536 H1:H3 G3 I2:I3 A6:I65536 G4:I5">
    <cfRule type="cellIs" priority="18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P55" sqref="P55"/>
    </sheetView>
  </sheetViews>
  <sheetFormatPr defaultColWidth="9.140625" defaultRowHeight="12.75"/>
  <cols>
    <col min="1" max="1" width="16.57421875" style="0" bestFit="1" customWidth="1"/>
    <col min="2" max="2" width="10.7109375" style="1" bestFit="1" customWidth="1"/>
    <col min="3" max="3" width="14.140625" style="1" bestFit="1" customWidth="1"/>
    <col min="4" max="4" width="3.7109375" style="1" hidden="1" customWidth="1"/>
    <col min="5" max="5" width="14.140625" style="1" bestFit="1" customWidth="1"/>
    <col min="6" max="6" width="3.7109375" style="1" hidden="1" customWidth="1"/>
    <col min="7" max="7" width="13.140625" style="7" bestFit="1" customWidth="1"/>
    <col min="8" max="8" width="3.7109375" style="5" hidden="1" customWidth="1"/>
    <col min="9" max="9" width="14.140625" style="1" bestFit="1" customWidth="1"/>
    <col min="10" max="10" width="3.7109375" style="0" hidden="1" customWidth="1"/>
    <col min="11" max="11" width="13.140625" style="7" bestFit="1" customWidth="1"/>
    <col min="12" max="12" width="3.7109375" style="5" hidden="1" customWidth="1"/>
    <col min="13" max="13" width="14.421875" style="7" bestFit="1" customWidth="1"/>
    <col min="14" max="14" width="11.140625" style="7" bestFit="1" customWidth="1"/>
  </cols>
  <sheetData>
    <row r="1" spans="1:14" ht="12.75">
      <c r="A1" s="2"/>
      <c r="B1" s="16"/>
      <c r="C1" s="36" t="s">
        <v>32</v>
      </c>
      <c r="D1" s="9"/>
      <c r="E1" s="37" t="s">
        <v>33</v>
      </c>
      <c r="F1" s="10"/>
      <c r="G1" s="36" t="s">
        <v>34</v>
      </c>
      <c r="H1" s="9"/>
      <c r="I1" s="37" t="s">
        <v>35</v>
      </c>
      <c r="J1" s="10"/>
      <c r="K1" s="36" t="s">
        <v>36</v>
      </c>
      <c r="L1" s="9"/>
      <c r="M1" s="61" t="s">
        <v>6</v>
      </c>
      <c r="N1" s="61"/>
    </row>
    <row r="2" spans="1:14" ht="12.75">
      <c r="A2" s="2" t="s">
        <v>0</v>
      </c>
      <c r="B2" s="16" t="s">
        <v>3</v>
      </c>
      <c r="C2" s="46" t="s">
        <v>5</v>
      </c>
      <c r="D2" s="9"/>
      <c r="E2" s="47" t="s">
        <v>5</v>
      </c>
      <c r="F2" s="10"/>
      <c r="G2" s="46" t="s">
        <v>5</v>
      </c>
      <c r="H2" s="9"/>
      <c r="I2" s="47" t="s">
        <v>5</v>
      </c>
      <c r="J2" s="10"/>
      <c r="K2" s="46" t="s">
        <v>5</v>
      </c>
      <c r="L2" s="9"/>
      <c r="M2" s="47" t="s">
        <v>46</v>
      </c>
      <c r="N2" s="9" t="s">
        <v>7</v>
      </c>
    </row>
    <row r="3" spans="1:15" ht="12.75">
      <c r="A3" s="3" t="s">
        <v>20</v>
      </c>
      <c r="B3" s="17" t="s">
        <v>8</v>
      </c>
      <c r="C3" s="40">
        <v>14</v>
      </c>
      <c r="D3" s="9">
        <f>COUNTA(C3)</f>
        <v>1</v>
      </c>
      <c r="E3" s="43">
        <v>13</v>
      </c>
      <c r="F3" s="9">
        <f>COUNTA(E3)</f>
        <v>1</v>
      </c>
      <c r="G3" s="42">
        <v>14</v>
      </c>
      <c r="H3" s="9">
        <f>COUNTA(G3)</f>
        <v>1</v>
      </c>
      <c r="I3" s="44"/>
      <c r="J3" s="9">
        <f>COUNTA(I3)</f>
        <v>0</v>
      </c>
      <c r="K3" s="42"/>
      <c r="L3" s="9">
        <f>COUNTA(K3)</f>
        <v>0</v>
      </c>
      <c r="M3" s="45">
        <f>SUM(C3,E3,G3,I3,K3)</f>
        <v>41</v>
      </c>
      <c r="N3" s="9">
        <f>SUM(D3+F3+H3+J3)</f>
        <v>3</v>
      </c>
      <c r="O3" s="19"/>
    </row>
    <row r="4" spans="1:15" ht="12.75">
      <c r="A4" s="23" t="s">
        <v>2</v>
      </c>
      <c r="B4" s="24" t="s">
        <v>9</v>
      </c>
      <c r="C4" s="40">
        <v>14</v>
      </c>
      <c r="D4" s="9">
        <f>COUNTA(C4)</f>
        <v>1</v>
      </c>
      <c r="E4" s="43">
        <v>13</v>
      </c>
      <c r="F4" s="9">
        <f>COUNTA(E4)</f>
        <v>1</v>
      </c>
      <c r="G4" s="42">
        <v>13</v>
      </c>
      <c r="H4" s="9">
        <f>COUNTA(G4)</f>
        <v>1</v>
      </c>
      <c r="I4" s="44"/>
      <c r="J4" s="9">
        <f>COUNTA(I4)</f>
        <v>0</v>
      </c>
      <c r="K4" s="42"/>
      <c r="L4" s="9">
        <f>COUNTA(K4)</f>
        <v>0</v>
      </c>
      <c r="M4" s="45">
        <f>SUM(C4,E4,G4,I4,K4)</f>
        <v>40</v>
      </c>
      <c r="N4" s="9">
        <f>SUM(D4+F4+H4+J4)</f>
        <v>3</v>
      </c>
      <c r="O4" s="19"/>
    </row>
    <row r="5" spans="1:15" ht="12.75">
      <c r="A5" s="3" t="s">
        <v>22</v>
      </c>
      <c r="B5" s="17" t="s">
        <v>9</v>
      </c>
      <c r="C5" s="40">
        <v>14</v>
      </c>
      <c r="D5" s="9">
        <f>COUNTA(C5)</f>
        <v>1</v>
      </c>
      <c r="E5" s="43">
        <v>13</v>
      </c>
      <c r="F5" s="9">
        <f>COUNTA(E5)</f>
        <v>1</v>
      </c>
      <c r="G5" s="42">
        <v>11</v>
      </c>
      <c r="H5" s="9">
        <f>COUNTA(G5)</f>
        <v>1</v>
      </c>
      <c r="I5" s="44"/>
      <c r="J5" s="9">
        <f>COUNTA(I5)</f>
        <v>0</v>
      </c>
      <c r="K5" s="42"/>
      <c r="L5" s="9">
        <f>COUNTA(K5)</f>
        <v>0</v>
      </c>
      <c r="M5" s="45">
        <f>SUM(C5,E5,G5,I5,K5)</f>
        <v>38</v>
      </c>
      <c r="N5" s="9">
        <f>SUM(D5+F5+H5+J5)</f>
        <v>3</v>
      </c>
      <c r="O5" s="19"/>
    </row>
    <row r="6" spans="1:15" ht="12.75">
      <c r="A6" s="3" t="s">
        <v>40</v>
      </c>
      <c r="B6" s="17" t="s">
        <v>12</v>
      </c>
      <c r="C6" s="40">
        <v>13</v>
      </c>
      <c r="D6" s="9">
        <f>COUNTA(C6)</f>
        <v>1</v>
      </c>
      <c r="E6" s="43">
        <v>12</v>
      </c>
      <c r="F6" s="9">
        <f>COUNTA(E6)</f>
        <v>1</v>
      </c>
      <c r="G6" s="42">
        <v>12</v>
      </c>
      <c r="H6" s="9">
        <f>COUNTA(G6)</f>
        <v>1</v>
      </c>
      <c r="I6" s="44"/>
      <c r="J6" s="9">
        <f>COUNTA(I6)</f>
        <v>0</v>
      </c>
      <c r="K6" s="42"/>
      <c r="L6" s="9">
        <f>COUNTA(K6)</f>
        <v>0</v>
      </c>
      <c r="M6" s="45">
        <f>SUM(C6,E6,G6,I6,K6)</f>
        <v>37</v>
      </c>
      <c r="N6" s="9">
        <f>SUM(D6+F6+H6+J6)</f>
        <v>3</v>
      </c>
      <c r="O6" s="19"/>
    </row>
    <row r="7" spans="1:15" ht="12.75">
      <c r="A7" s="3" t="s">
        <v>18</v>
      </c>
      <c r="B7" s="37" t="s">
        <v>10</v>
      </c>
      <c r="C7" s="40">
        <v>13</v>
      </c>
      <c r="D7" s="9">
        <f>COUNTA(C7)</f>
        <v>1</v>
      </c>
      <c r="E7" s="43">
        <v>12</v>
      </c>
      <c r="F7" s="9">
        <f>COUNTA(E7)</f>
        <v>1</v>
      </c>
      <c r="G7" s="42">
        <v>12</v>
      </c>
      <c r="H7" s="9">
        <f>COUNTA(G7)</f>
        <v>1</v>
      </c>
      <c r="I7" s="44"/>
      <c r="J7" s="9">
        <f>COUNTA(I7)</f>
        <v>0</v>
      </c>
      <c r="K7" s="42"/>
      <c r="L7" s="9">
        <f>COUNTA(K7)</f>
        <v>0</v>
      </c>
      <c r="M7" s="45">
        <f>SUM(C7,E7,G7,I7,K7)</f>
        <v>37</v>
      </c>
      <c r="N7" s="9">
        <f>SUM(D7+F7+H7+J7)</f>
        <v>3</v>
      </c>
      <c r="O7" s="19"/>
    </row>
    <row r="8" spans="1:15" ht="12.75">
      <c r="A8" s="3" t="s">
        <v>19</v>
      </c>
      <c r="B8" s="17" t="s">
        <v>15</v>
      </c>
      <c r="C8" s="40">
        <v>12</v>
      </c>
      <c r="D8" s="9">
        <f>COUNTA(C8)</f>
        <v>1</v>
      </c>
      <c r="E8" s="43">
        <v>11</v>
      </c>
      <c r="F8" s="9">
        <f>COUNTA(E8)</f>
        <v>1</v>
      </c>
      <c r="G8" s="42">
        <v>12</v>
      </c>
      <c r="H8" s="9">
        <f>COUNTA(G8)</f>
        <v>1</v>
      </c>
      <c r="I8" s="44"/>
      <c r="J8" s="9">
        <f>COUNTA(I8)</f>
        <v>0</v>
      </c>
      <c r="K8" s="42"/>
      <c r="L8" s="9">
        <f>COUNTA(K8)</f>
        <v>0</v>
      </c>
      <c r="M8" s="45">
        <f>SUM(C8,E8,G8,I8,K8)</f>
        <v>35</v>
      </c>
      <c r="N8" s="9">
        <f>SUM(D8+F8+H8+J8)</f>
        <v>3</v>
      </c>
      <c r="O8" s="19"/>
    </row>
    <row r="9" spans="1:15" ht="12.75">
      <c r="A9" s="8" t="s">
        <v>30</v>
      </c>
      <c r="B9" s="18" t="s">
        <v>16</v>
      </c>
      <c r="C9" s="40">
        <v>12</v>
      </c>
      <c r="D9" s="9">
        <f>COUNTA(C9)</f>
        <v>1</v>
      </c>
      <c r="E9" s="43">
        <v>11</v>
      </c>
      <c r="F9" s="9">
        <f>COUNTA(E9)</f>
        <v>1</v>
      </c>
      <c r="G9" s="42">
        <v>11</v>
      </c>
      <c r="H9" s="9">
        <f>COUNTA(G9)</f>
        <v>1</v>
      </c>
      <c r="I9" s="44"/>
      <c r="J9" s="9">
        <f>COUNTA(I9)</f>
        <v>0</v>
      </c>
      <c r="K9" s="42"/>
      <c r="L9" s="9">
        <f>COUNTA(K9)</f>
        <v>0</v>
      </c>
      <c r="M9" s="45">
        <f>SUM(C9,E9,G9,I9,K9)</f>
        <v>34</v>
      </c>
      <c r="N9" s="9">
        <f>SUM(D9+F9+H9+J9)</f>
        <v>3</v>
      </c>
      <c r="O9" s="19"/>
    </row>
    <row r="10" spans="1:15" ht="12.75">
      <c r="A10" s="3" t="s">
        <v>31</v>
      </c>
      <c r="B10" s="17" t="s">
        <v>10</v>
      </c>
      <c r="C10" s="40">
        <v>11</v>
      </c>
      <c r="D10" s="9">
        <f>COUNTA(C10)</f>
        <v>1</v>
      </c>
      <c r="E10" s="43">
        <v>11</v>
      </c>
      <c r="F10" s="9">
        <f>COUNTA(E10)</f>
        <v>1</v>
      </c>
      <c r="G10" s="42">
        <v>11</v>
      </c>
      <c r="H10" s="9">
        <f>COUNTA(G10)</f>
        <v>1</v>
      </c>
      <c r="I10" s="44"/>
      <c r="J10" s="9">
        <f>COUNTA(I10)</f>
        <v>0</v>
      </c>
      <c r="K10" s="42"/>
      <c r="L10" s="9">
        <f>COUNTA(K10)</f>
        <v>0</v>
      </c>
      <c r="M10" s="45">
        <f>SUM(C10,E10,G10,I10,K10)</f>
        <v>33</v>
      </c>
      <c r="N10" s="9">
        <f>SUM(D10+F10+H10+J10)</f>
        <v>3</v>
      </c>
      <c r="O10" s="19"/>
    </row>
    <row r="11" spans="1:15" ht="12.75">
      <c r="A11" s="3" t="s">
        <v>42</v>
      </c>
      <c r="B11" s="17" t="s">
        <v>14</v>
      </c>
      <c r="C11" s="42">
        <v>11</v>
      </c>
      <c r="D11" s="9">
        <f>COUNTA(C11)</f>
        <v>1</v>
      </c>
      <c r="E11" s="43">
        <v>11</v>
      </c>
      <c r="F11" s="9">
        <f>COUNTA(E11)</f>
        <v>1</v>
      </c>
      <c r="G11" s="42">
        <v>11</v>
      </c>
      <c r="H11" s="9">
        <f>COUNTA(G11)</f>
        <v>1</v>
      </c>
      <c r="I11" s="44"/>
      <c r="J11" s="9">
        <f>COUNTA(I11)</f>
        <v>0</v>
      </c>
      <c r="K11" s="42"/>
      <c r="L11" s="9">
        <f>COUNTA(K11)</f>
        <v>0</v>
      </c>
      <c r="M11" s="45">
        <f>SUM(C11,E11,G11,I11,K11)</f>
        <v>33</v>
      </c>
      <c r="N11" s="9">
        <f>SUM(D11+F11+H11+J11)</f>
        <v>3</v>
      </c>
      <c r="O11" s="19"/>
    </row>
    <row r="12" spans="1:15" ht="12.75">
      <c r="A12" s="3" t="s">
        <v>43</v>
      </c>
      <c r="B12" s="17" t="s">
        <v>10</v>
      </c>
      <c r="C12" s="42">
        <v>11</v>
      </c>
      <c r="D12" s="9">
        <f>COUNTA(C12)</f>
        <v>1</v>
      </c>
      <c r="E12" s="43">
        <v>10</v>
      </c>
      <c r="F12" s="9">
        <f>COUNTA(E12)</f>
        <v>1</v>
      </c>
      <c r="G12" s="42">
        <v>11</v>
      </c>
      <c r="H12" s="9">
        <f>COUNTA(G12)</f>
        <v>1</v>
      </c>
      <c r="I12" s="44"/>
      <c r="J12" s="9">
        <f>COUNTA(I12)</f>
        <v>0</v>
      </c>
      <c r="K12" s="42"/>
      <c r="L12" s="9">
        <f>COUNTA(K12)</f>
        <v>0</v>
      </c>
      <c r="M12" s="45">
        <f>SUM(C12,E12,G12,I12,K12)</f>
        <v>32</v>
      </c>
      <c r="N12" s="9">
        <f>SUM(D12+F12+H12+J12)</f>
        <v>3</v>
      </c>
      <c r="O12" s="19"/>
    </row>
    <row r="13" spans="1:15" ht="12.75">
      <c r="A13" s="3" t="s">
        <v>4</v>
      </c>
      <c r="B13" s="17" t="s">
        <v>24</v>
      </c>
      <c r="C13" s="40">
        <v>12</v>
      </c>
      <c r="D13" s="9">
        <f>COUNTA(C13)</f>
        <v>1</v>
      </c>
      <c r="E13" s="43">
        <v>2</v>
      </c>
      <c r="F13" s="9">
        <f>COUNTA(E13)</f>
        <v>1</v>
      </c>
      <c r="G13" s="42">
        <v>11</v>
      </c>
      <c r="H13" s="9">
        <f>COUNTA(G13)</f>
        <v>1</v>
      </c>
      <c r="I13" s="44"/>
      <c r="J13" s="9">
        <f>COUNTA(I13)</f>
        <v>0</v>
      </c>
      <c r="K13" s="42"/>
      <c r="L13" s="9">
        <f>COUNTA(K13)</f>
        <v>0</v>
      </c>
      <c r="M13" s="45">
        <f>SUM(C13,E13,G13,I13,K13)</f>
        <v>25</v>
      </c>
      <c r="N13" s="9">
        <f>SUM(D13+F13+H13+J13)</f>
        <v>3</v>
      </c>
      <c r="O13" s="19"/>
    </row>
    <row r="14" spans="1:15" ht="12.75">
      <c r="A14" s="3" t="s">
        <v>45</v>
      </c>
      <c r="B14" s="17" t="s">
        <v>13</v>
      </c>
      <c r="C14" s="40">
        <v>8</v>
      </c>
      <c r="D14" s="9">
        <f>COUNTA(C14)</f>
        <v>1</v>
      </c>
      <c r="E14" s="43">
        <v>2</v>
      </c>
      <c r="F14" s="9">
        <f>COUNTA(E14)</f>
        <v>1</v>
      </c>
      <c r="G14" s="42">
        <v>9</v>
      </c>
      <c r="H14" s="9">
        <f>COUNTA(G14)</f>
        <v>1</v>
      </c>
      <c r="I14" s="44"/>
      <c r="J14" s="9">
        <f>COUNTA(I14)</f>
        <v>0</v>
      </c>
      <c r="K14" s="42"/>
      <c r="L14" s="9">
        <f>COUNTA(K14)</f>
        <v>0</v>
      </c>
      <c r="M14" s="45">
        <f>SUM(C14,E14,G14,I14,K14)</f>
        <v>19</v>
      </c>
      <c r="N14" s="9">
        <f>SUM(D14+F14+H14+J14)</f>
        <v>3</v>
      </c>
      <c r="O14" s="19"/>
    </row>
    <row r="15" spans="1:15" ht="12.75">
      <c r="A15" s="21" t="s">
        <v>1</v>
      </c>
      <c r="B15" s="22" t="s">
        <v>9</v>
      </c>
      <c r="C15" s="40">
        <v>14</v>
      </c>
      <c r="D15" s="9">
        <f>COUNTA(C15)</f>
        <v>1</v>
      </c>
      <c r="E15" s="43">
        <v>14</v>
      </c>
      <c r="F15" s="9">
        <f>COUNTA(E15)</f>
        <v>1</v>
      </c>
      <c r="G15" s="42"/>
      <c r="H15" s="9">
        <f>COUNTA(G15)</f>
        <v>0</v>
      </c>
      <c r="I15" s="44"/>
      <c r="J15" s="9">
        <f>COUNTA(I15)</f>
        <v>0</v>
      </c>
      <c r="K15" s="42"/>
      <c r="L15" s="9">
        <f>COUNTA(K15)</f>
        <v>0</v>
      </c>
      <c r="M15" s="45">
        <f>SUM(C15,E15,G15,I15,K15)</f>
        <v>28</v>
      </c>
      <c r="N15" s="9">
        <f>SUM(D15+F15+H15+J15)</f>
        <v>2</v>
      </c>
      <c r="O15" s="19"/>
    </row>
    <row r="16" spans="1:15" ht="12.75">
      <c r="A16" s="3" t="s">
        <v>47</v>
      </c>
      <c r="B16" s="17" t="s">
        <v>12</v>
      </c>
      <c r="C16" s="40"/>
      <c r="D16" s="9">
        <f>COUNTA(C16)</f>
        <v>0</v>
      </c>
      <c r="E16" s="43">
        <v>15</v>
      </c>
      <c r="F16" s="9">
        <f>COUNTA(E16)</f>
        <v>1</v>
      </c>
      <c r="G16" s="42">
        <v>13</v>
      </c>
      <c r="H16" s="9">
        <f>COUNTA(G16)</f>
        <v>1</v>
      </c>
      <c r="I16" s="44"/>
      <c r="J16" s="9">
        <f>COUNTA(I16)</f>
        <v>0</v>
      </c>
      <c r="K16" s="42"/>
      <c r="L16" s="9">
        <f>COUNTA(K16)</f>
        <v>0</v>
      </c>
      <c r="M16" s="45">
        <f>SUM(C16,E16,G16,I16,K16)</f>
        <v>28</v>
      </c>
      <c r="N16" s="9">
        <f>SUM(D16+F16+H16+J16)</f>
        <v>2</v>
      </c>
      <c r="O16" s="19"/>
    </row>
    <row r="17" spans="1:15" ht="12.75">
      <c r="A17" s="3" t="s">
        <v>38</v>
      </c>
      <c r="B17" s="17" t="s">
        <v>14</v>
      </c>
      <c r="C17" s="40">
        <v>14</v>
      </c>
      <c r="D17" s="9">
        <f>COUNTA(C17)</f>
        <v>1</v>
      </c>
      <c r="E17" s="43">
        <v>13</v>
      </c>
      <c r="F17" s="9">
        <f>COUNTA(E17)</f>
        <v>1</v>
      </c>
      <c r="G17" s="42"/>
      <c r="H17" s="9">
        <f>COUNTA(G17)</f>
        <v>0</v>
      </c>
      <c r="I17" s="44"/>
      <c r="J17" s="9">
        <f>COUNTA(I17)</f>
        <v>0</v>
      </c>
      <c r="K17" s="42"/>
      <c r="L17" s="9">
        <f>COUNTA(K17)</f>
        <v>0</v>
      </c>
      <c r="M17" s="45">
        <f>SUM(C17,E17,G17,I17,K17)</f>
        <v>27</v>
      </c>
      <c r="N17" s="9">
        <f>SUM(D17+F17+H17+J17)</f>
        <v>2</v>
      </c>
      <c r="O17" s="19"/>
    </row>
    <row r="18" spans="1:15" ht="12.75">
      <c r="A18" s="23" t="s">
        <v>39</v>
      </c>
      <c r="B18" s="24" t="s">
        <v>8</v>
      </c>
      <c r="C18" s="40">
        <v>14</v>
      </c>
      <c r="D18" s="9">
        <f>COUNTA(C18)</f>
        <v>1</v>
      </c>
      <c r="E18" s="43">
        <v>13</v>
      </c>
      <c r="F18" s="9">
        <f>COUNTA(E18)</f>
        <v>1</v>
      </c>
      <c r="G18" s="42"/>
      <c r="H18" s="9">
        <f>COUNTA(G18)</f>
        <v>0</v>
      </c>
      <c r="I18" s="44"/>
      <c r="J18" s="9">
        <f>COUNTA(I18)</f>
        <v>0</v>
      </c>
      <c r="K18" s="42"/>
      <c r="L18" s="9">
        <f>COUNTA(K18)</f>
        <v>0</v>
      </c>
      <c r="M18" s="45">
        <f>SUM(C18,E18,G18,I18,K18)</f>
        <v>27</v>
      </c>
      <c r="N18" s="9">
        <f>SUM(D18+F18+H18+J18)</f>
        <v>2</v>
      </c>
      <c r="O18" s="19"/>
    </row>
    <row r="19" spans="1:15" ht="12.75">
      <c r="A19" s="3" t="s">
        <v>49</v>
      </c>
      <c r="B19" s="17" t="s">
        <v>14</v>
      </c>
      <c r="C19" s="42"/>
      <c r="D19" s="9">
        <f>COUNTA(C19)</f>
        <v>0</v>
      </c>
      <c r="E19" s="43">
        <v>13</v>
      </c>
      <c r="F19" s="9">
        <f>COUNTA(E19)</f>
        <v>1</v>
      </c>
      <c r="G19" s="42">
        <v>13</v>
      </c>
      <c r="H19" s="9">
        <f>COUNTA(G19)</f>
        <v>1</v>
      </c>
      <c r="I19" s="44"/>
      <c r="J19" s="9">
        <f>COUNTA(I19)</f>
        <v>0</v>
      </c>
      <c r="K19" s="42"/>
      <c r="L19" s="9">
        <f>COUNTA(K19)</f>
        <v>0</v>
      </c>
      <c r="M19" s="45">
        <f>SUM(C19,E19,G19,I19,K19)</f>
        <v>26</v>
      </c>
      <c r="N19" s="9">
        <f>SUM(D19+F19+H19+J19)</f>
        <v>2</v>
      </c>
      <c r="O19" s="19"/>
    </row>
    <row r="20" spans="1:15" ht="12.75">
      <c r="A20" s="3" t="s">
        <v>27</v>
      </c>
      <c r="B20" s="17" t="s">
        <v>10</v>
      </c>
      <c r="C20" s="40">
        <v>13</v>
      </c>
      <c r="D20" s="9">
        <f>COUNTA(C20)</f>
        <v>1</v>
      </c>
      <c r="E20" s="43">
        <v>11</v>
      </c>
      <c r="F20" s="9">
        <f>COUNTA(E20)</f>
        <v>1</v>
      </c>
      <c r="G20" s="42"/>
      <c r="H20" s="9">
        <f>COUNTA(G20)</f>
        <v>0</v>
      </c>
      <c r="I20" s="44"/>
      <c r="J20" s="9">
        <f>COUNTA(I20)</f>
        <v>0</v>
      </c>
      <c r="K20" s="42"/>
      <c r="L20" s="9">
        <f>COUNTA(K20)</f>
        <v>0</v>
      </c>
      <c r="M20" s="45">
        <f>SUM(C20,E20,G20,I20,K20)</f>
        <v>24</v>
      </c>
      <c r="N20" s="9">
        <f>SUM(D20+F20+H20+J20)</f>
        <v>2</v>
      </c>
      <c r="O20" s="19"/>
    </row>
    <row r="21" spans="1:15" ht="12.75">
      <c r="A21" s="3" t="s">
        <v>52</v>
      </c>
      <c r="B21" s="17" t="s">
        <v>16</v>
      </c>
      <c r="C21" s="40"/>
      <c r="D21" s="9">
        <f>COUNTA(C21)</f>
        <v>0</v>
      </c>
      <c r="E21" s="43">
        <v>10</v>
      </c>
      <c r="F21" s="9">
        <f>COUNTA(E21)</f>
        <v>1</v>
      </c>
      <c r="G21" s="42">
        <v>11</v>
      </c>
      <c r="H21" s="9">
        <f>COUNTA(G21)</f>
        <v>1</v>
      </c>
      <c r="I21" s="44"/>
      <c r="J21" s="9">
        <f>COUNTA(I21)</f>
        <v>0</v>
      </c>
      <c r="K21" s="42"/>
      <c r="L21" s="9">
        <f>COUNTA(K21)</f>
        <v>0</v>
      </c>
      <c r="M21" s="45">
        <f>SUM(C21,E21,G21,I21,K21)</f>
        <v>21</v>
      </c>
      <c r="N21" s="9">
        <f>SUM(D21+F21+H21+J21)</f>
        <v>2</v>
      </c>
      <c r="O21" s="19"/>
    </row>
    <row r="22" spans="1:15" ht="12.75">
      <c r="A22" s="3" t="s">
        <v>23</v>
      </c>
      <c r="B22" s="17" t="s">
        <v>9</v>
      </c>
      <c r="C22" s="40">
        <v>13</v>
      </c>
      <c r="D22" s="9">
        <f>COUNTA(C22)</f>
        <v>1</v>
      </c>
      <c r="E22" s="43">
        <v>7</v>
      </c>
      <c r="F22" s="9">
        <f>COUNTA(E22)</f>
        <v>1</v>
      </c>
      <c r="G22" s="42"/>
      <c r="H22" s="9">
        <f>COUNTA(G22)</f>
        <v>0</v>
      </c>
      <c r="I22" s="44"/>
      <c r="J22" s="9">
        <f>COUNTA(I22)</f>
        <v>0</v>
      </c>
      <c r="K22" s="42"/>
      <c r="L22" s="9">
        <f>COUNTA(K22)</f>
        <v>0</v>
      </c>
      <c r="M22" s="45">
        <f>SUM(C22,E22,G22,I22,K22)</f>
        <v>20</v>
      </c>
      <c r="N22" s="9">
        <f>SUM(D22+F22+H22+J22)</f>
        <v>2</v>
      </c>
      <c r="O22" s="19"/>
    </row>
    <row r="23" spans="1:15" ht="15">
      <c r="A23" s="3" t="s">
        <v>21</v>
      </c>
      <c r="B23" s="17" t="s">
        <v>10</v>
      </c>
      <c r="C23" s="40">
        <v>11</v>
      </c>
      <c r="D23" s="9">
        <f>COUNTA(C23)</f>
        <v>1</v>
      </c>
      <c r="E23" s="43"/>
      <c r="F23" s="9">
        <f>COUNTA(E23)</f>
        <v>0</v>
      </c>
      <c r="G23" s="42">
        <v>7</v>
      </c>
      <c r="H23" s="9">
        <f>COUNTA(G23)</f>
        <v>1</v>
      </c>
      <c r="I23" s="44"/>
      <c r="J23" s="9">
        <f>COUNTA(I23)</f>
        <v>0</v>
      </c>
      <c r="K23" s="42"/>
      <c r="L23" s="9">
        <f>COUNTA(K23)</f>
        <v>0</v>
      </c>
      <c r="M23" s="45">
        <f>SUM(C23,E23,G23,I23,K23)</f>
        <v>18</v>
      </c>
      <c r="N23" s="9">
        <f>SUM(D23+F23+H23+J23)</f>
        <v>2</v>
      </c>
      <c r="O23" s="20"/>
    </row>
    <row r="24" spans="1:15" ht="15">
      <c r="A24" s="3" t="s">
        <v>48</v>
      </c>
      <c r="B24" s="17" t="s">
        <v>9</v>
      </c>
      <c r="C24" s="57"/>
      <c r="D24" s="9">
        <f>COUNTA(C24)</f>
        <v>0</v>
      </c>
      <c r="E24" s="43">
        <v>15</v>
      </c>
      <c r="F24" s="48">
        <f>COUNTA(E24)</f>
        <v>1</v>
      </c>
      <c r="G24" s="42"/>
      <c r="H24" s="9">
        <f>COUNTA(G24)</f>
        <v>0</v>
      </c>
      <c r="I24" s="44"/>
      <c r="J24" s="9">
        <f>COUNTA(I24)</f>
        <v>0</v>
      </c>
      <c r="K24" s="42"/>
      <c r="L24" s="9">
        <f>COUNTA(K24)</f>
        <v>0</v>
      </c>
      <c r="M24" s="45">
        <f>SUM(C24,E24,G24,I24,K24)</f>
        <v>15</v>
      </c>
      <c r="N24" s="9">
        <f>SUM(D24+F24+H24+J24)</f>
        <v>1</v>
      </c>
      <c r="O24" s="6"/>
    </row>
    <row r="25" spans="1:15" ht="15">
      <c r="A25" s="3" t="s">
        <v>37</v>
      </c>
      <c r="B25" s="17" t="s">
        <v>8</v>
      </c>
      <c r="C25" s="40">
        <v>14</v>
      </c>
      <c r="D25" s="9">
        <f>COUNTA(C25)</f>
        <v>1</v>
      </c>
      <c r="E25" s="43"/>
      <c r="F25" s="48">
        <f>COUNTA(E25)</f>
        <v>0</v>
      </c>
      <c r="G25" s="42"/>
      <c r="H25" s="9">
        <f>COUNTA(G25)</f>
        <v>0</v>
      </c>
      <c r="I25" s="44"/>
      <c r="J25" s="9">
        <f>COUNTA(I25)</f>
        <v>0</v>
      </c>
      <c r="K25" s="42"/>
      <c r="L25" s="9">
        <f>COUNTA(K25)</f>
        <v>0</v>
      </c>
      <c r="M25" s="45">
        <f>SUM(C25,E25,G25,I25,K25)</f>
        <v>14</v>
      </c>
      <c r="N25" s="9">
        <f>SUM(D25+F25+H25+J25)</f>
        <v>1</v>
      </c>
      <c r="O25" s="6"/>
    </row>
    <row r="26" spans="1:14" ht="12.75">
      <c r="A26" s="3" t="s">
        <v>53</v>
      </c>
      <c r="B26" s="17" t="s">
        <v>9</v>
      </c>
      <c r="C26" s="42"/>
      <c r="D26" s="9">
        <f>COUNTA(C26)</f>
        <v>0</v>
      </c>
      <c r="E26" s="43"/>
      <c r="F26" s="48">
        <f>COUNTA(E26)</f>
        <v>0</v>
      </c>
      <c r="G26" s="42">
        <v>14</v>
      </c>
      <c r="H26" s="9">
        <f>COUNTA(G26)</f>
        <v>1</v>
      </c>
      <c r="I26" s="44"/>
      <c r="J26" s="9">
        <f>COUNTA(I26)</f>
        <v>0</v>
      </c>
      <c r="K26" s="42"/>
      <c r="L26" s="9">
        <f>COUNTA(K26)</f>
        <v>0</v>
      </c>
      <c r="M26" s="45">
        <f>SUM(C26,E26,G26,I26,K26)</f>
        <v>14</v>
      </c>
      <c r="N26" s="9">
        <f>SUM(D26+F26+H26+J26)</f>
        <v>1</v>
      </c>
    </row>
    <row r="27" spans="1:14" ht="12.75">
      <c r="A27" s="8" t="s">
        <v>29</v>
      </c>
      <c r="B27" s="18" t="s">
        <v>8</v>
      </c>
      <c r="C27" s="40">
        <v>13</v>
      </c>
      <c r="D27" s="9">
        <f>COUNTA(C27)</f>
        <v>1</v>
      </c>
      <c r="E27" s="43"/>
      <c r="F27" s="9">
        <f>COUNTA(E27)</f>
        <v>0</v>
      </c>
      <c r="G27" s="42"/>
      <c r="H27" s="9">
        <f>COUNTA(G27)</f>
        <v>0</v>
      </c>
      <c r="I27" s="44"/>
      <c r="J27" s="9">
        <f>COUNTA(I27)</f>
        <v>0</v>
      </c>
      <c r="K27" s="42"/>
      <c r="L27" s="9">
        <f>COUNTA(K27)</f>
        <v>0</v>
      </c>
      <c r="M27" s="45">
        <f>SUM(C27,E27,G27,I27,K27)</f>
        <v>13</v>
      </c>
      <c r="N27" s="9">
        <f>SUM(D27+F27+H27+J27)</f>
        <v>1</v>
      </c>
    </row>
    <row r="28" spans="1:14" ht="12.75">
      <c r="A28" s="3" t="s">
        <v>55</v>
      </c>
      <c r="B28" s="17" t="s">
        <v>10</v>
      </c>
      <c r="C28" s="42"/>
      <c r="D28" s="9">
        <f>COUNTA(C28)</f>
        <v>0</v>
      </c>
      <c r="E28" s="43"/>
      <c r="F28" s="9">
        <f>COUNTA(E28)</f>
        <v>0</v>
      </c>
      <c r="G28" s="42">
        <v>13</v>
      </c>
      <c r="H28" s="9">
        <f>COUNTA(G28)</f>
        <v>1</v>
      </c>
      <c r="I28" s="44"/>
      <c r="J28" s="9">
        <f>COUNTA(I28)</f>
        <v>0</v>
      </c>
      <c r="K28" s="42"/>
      <c r="L28" s="9">
        <f>COUNTA(K28)</f>
        <v>0</v>
      </c>
      <c r="M28" s="45">
        <f>SUM(C28,E28,G28,I28,K28)</f>
        <v>13</v>
      </c>
      <c r="N28" s="9">
        <f>SUM(D28+F28+H28+J28)</f>
        <v>1</v>
      </c>
    </row>
    <row r="29" spans="1:14" ht="12.75">
      <c r="A29" s="3" t="s">
        <v>41</v>
      </c>
      <c r="B29" s="17" t="s">
        <v>24</v>
      </c>
      <c r="C29" s="41">
        <v>12</v>
      </c>
      <c r="D29" s="9">
        <f>COUNTA(C29)</f>
        <v>1</v>
      </c>
      <c r="E29" s="43"/>
      <c r="F29" s="9">
        <f>COUNTA(E29)</f>
        <v>0</v>
      </c>
      <c r="G29" s="42"/>
      <c r="H29" s="9">
        <f>COUNTA(G29)</f>
        <v>0</v>
      </c>
      <c r="I29" s="44"/>
      <c r="J29" s="9">
        <f>COUNTA(I29)</f>
        <v>0</v>
      </c>
      <c r="K29" s="42"/>
      <c r="L29" s="9">
        <f>COUNTA(K29)</f>
        <v>0</v>
      </c>
      <c r="M29" s="45">
        <f>SUM(C29,E29,G29,I29,K29)</f>
        <v>12</v>
      </c>
      <c r="N29" s="9">
        <f>SUM(D29+F29+H29+J29)</f>
        <v>1</v>
      </c>
    </row>
    <row r="30" spans="1:14" ht="12.75">
      <c r="A30" s="3" t="s">
        <v>51</v>
      </c>
      <c r="B30" s="37" t="s">
        <v>10</v>
      </c>
      <c r="C30" s="42"/>
      <c r="D30" s="56">
        <f>COUNTA(C30)</f>
        <v>0</v>
      </c>
      <c r="E30" s="43">
        <v>12</v>
      </c>
      <c r="F30" s="56">
        <f>COUNTA(E30)</f>
        <v>1</v>
      </c>
      <c r="G30" s="42"/>
      <c r="H30" s="56">
        <f>COUNTA(G30)</f>
        <v>0</v>
      </c>
      <c r="I30" s="44"/>
      <c r="J30" s="56">
        <f>COUNTA(I30)</f>
        <v>0</v>
      </c>
      <c r="K30" s="42"/>
      <c r="L30" s="56">
        <f>COUNTA(K30)</f>
        <v>0</v>
      </c>
      <c r="M30" s="45">
        <f>SUM(C30,E30,G30,I30,K30)</f>
        <v>12</v>
      </c>
      <c r="N30" s="56">
        <f>SUM(D30+F30+H30+J30)</f>
        <v>1</v>
      </c>
    </row>
    <row r="31" spans="1:14" ht="12.75">
      <c r="A31" s="3" t="s">
        <v>54</v>
      </c>
      <c r="B31" s="17" t="s">
        <v>8</v>
      </c>
      <c r="C31" s="42"/>
      <c r="D31" s="56">
        <f>COUNTA(C31)</f>
        <v>0</v>
      </c>
      <c r="E31" s="43"/>
      <c r="F31" s="56">
        <f>COUNTA(E31)</f>
        <v>0</v>
      </c>
      <c r="G31" s="42">
        <v>12</v>
      </c>
      <c r="H31" s="56">
        <f>COUNTA(G31)</f>
        <v>1</v>
      </c>
      <c r="I31" s="44"/>
      <c r="J31" s="56">
        <f>COUNTA(I31)</f>
        <v>0</v>
      </c>
      <c r="K31" s="42"/>
      <c r="L31" s="56">
        <f>COUNTA(K31)</f>
        <v>0</v>
      </c>
      <c r="M31" s="45">
        <f>SUM(C31,E31,G31,I31,K31)</f>
        <v>12</v>
      </c>
      <c r="N31" s="56">
        <f>SUM(D31+F31+H31+J31)</f>
        <v>1</v>
      </c>
    </row>
    <row r="32" spans="1:14" ht="12.75">
      <c r="A32" s="3" t="s">
        <v>56</v>
      </c>
      <c r="B32" s="17" t="s">
        <v>11</v>
      </c>
      <c r="C32" s="42"/>
      <c r="D32" s="56">
        <f>COUNTA(C32)</f>
        <v>0</v>
      </c>
      <c r="E32" s="43"/>
      <c r="F32" s="56">
        <f>COUNTA(E32)</f>
        <v>0</v>
      </c>
      <c r="G32" s="42">
        <v>11</v>
      </c>
      <c r="H32" s="56">
        <f>COUNTA(G32)</f>
        <v>1</v>
      </c>
      <c r="I32" s="44"/>
      <c r="J32" s="56">
        <f>COUNTA(I32)</f>
        <v>0</v>
      </c>
      <c r="K32" s="42"/>
      <c r="L32" s="56">
        <f>COUNTA(K32)</f>
        <v>0</v>
      </c>
      <c r="M32" s="45">
        <f>SUM(C32,E32,G32,I32,K32)</f>
        <v>11</v>
      </c>
      <c r="N32" s="56">
        <f>SUM(D32+F32+H32+J32)</f>
        <v>1</v>
      </c>
    </row>
    <row r="33" spans="1:14" ht="12.75">
      <c r="A33" s="3" t="s">
        <v>57</v>
      </c>
      <c r="B33" s="17" t="s">
        <v>8</v>
      </c>
      <c r="C33" s="42"/>
      <c r="D33" s="56">
        <f>COUNTA(C33)</f>
        <v>0</v>
      </c>
      <c r="E33" s="43"/>
      <c r="F33" s="56">
        <f>COUNTA(E33)</f>
        <v>0</v>
      </c>
      <c r="G33" s="42">
        <v>11</v>
      </c>
      <c r="H33" s="56">
        <f>COUNTA(G33)</f>
        <v>1</v>
      </c>
      <c r="I33" s="44"/>
      <c r="J33" s="56">
        <f>COUNTA(I33)</f>
        <v>0</v>
      </c>
      <c r="K33" s="42"/>
      <c r="L33" s="56">
        <f>COUNTA(K33)</f>
        <v>0</v>
      </c>
      <c r="M33" s="45">
        <f>SUM(C33,E33,G33,I33,K33)</f>
        <v>11</v>
      </c>
      <c r="N33" s="56">
        <f>SUM(D33+F33+H33+J33)</f>
        <v>1</v>
      </c>
    </row>
    <row r="34" spans="1:14" ht="12.75">
      <c r="A34" s="3" t="s">
        <v>44</v>
      </c>
      <c r="B34" s="17" t="s">
        <v>24</v>
      </c>
      <c r="C34" s="42">
        <v>9</v>
      </c>
      <c r="D34" s="56">
        <f>COUNTA(C34)</f>
        <v>1</v>
      </c>
      <c r="E34" s="43"/>
      <c r="F34" s="56">
        <f>COUNTA(E34)</f>
        <v>0</v>
      </c>
      <c r="G34" s="42"/>
      <c r="H34" s="56">
        <f>COUNTA(G34)</f>
        <v>0</v>
      </c>
      <c r="I34" s="44"/>
      <c r="J34" s="56">
        <f>COUNTA(I34)</f>
        <v>0</v>
      </c>
      <c r="K34" s="42"/>
      <c r="L34" s="56">
        <f>COUNTA(K34)</f>
        <v>0</v>
      </c>
      <c r="M34" s="45">
        <f>SUM(C34,E34,G34,I34,K34)</f>
        <v>9</v>
      </c>
      <c r="N34" s="56">
        <f>SUM(D34+F34+H34+J34)</f>
        <v>1</v>
      </c>
    </row>
    <row r="35" spans="1:14" ht="12.75">
      <c r="A35" s="3"/>
      <c r="B35" s="17"/>
      <c r="C35" s="40"/>
      <c r="D35" s="9">
        <f>COUNTA(C35)</f>
        <v>0</v>
      </c>
      <c r="E35" s="43"/>
      <c r="F35" s="9">
        <f>COUNTA(E35)</f>
        <v>0</v>
      </c>
      <c r="G35" s="42"/>
      <c r="H35" s="9">
        <f>COUNTA(G35)</f>
        <v>0</v>
      </c>
      <c r="I35" s="44"/>
      <c r="J35" s="9">
        <f>COUNTA(I35)</f>
        <v>0</v>
      </c>
      <c r="K35" s="42"/>
      <c r="L35" s="9">
        <f>COUNTA(K35)</f>
        <v>0</v>
      </c>
      <c r="M35" s="45">
        <f>SUM(C35,E35,G35,I35,K35)</f>
        <v>0</v>
      </c>
      <c r="N35" s="9">
        <f>SUM(D35+F35+H35+J35)</f>
        <v>0</v>
      </c>
    </row>
    <row r="36" spans="1:14" ht="12.75">
      <c r="A36" s="3"/>
      <c r="B36" s="17"/>
      <c r="C36" s="42"/>
      <c r="D36" s="9">
        <f>COUNTA(C36)</f>
        <v>0</v>
      </c>
      <c r="E36" s="43"/>
      <c r="F36" s="9">
        <f>COUNTA(E36)</f>
        <v>0</v>
      </c>
      <c r="G36" s="42"/>
      <c r="H36" s="9">
        <f>COUNTA(G36)</f>
        <v>0</v>
      </c>
      <c r="I36" s="44"/>
      <c r="J36" s="9">
        <f>COUNTA(I36)</f>
        <v>0</v>
      </c>
      <c r="K36" s="42"/>
      <c r="L36" s="9">
        <f>COUNTA(K36)</f>
        <v>0</v>
      </c>
      <c r="M36" s="45">
        <f>SUM(C36,E36,G36,I36,K36)</f>
        <v>0</v>
      </c>
      <c r="N36" s="9">
        <f>SUM(D36+F36+H36+J36)</f>
        <v>0</v>
      </c>
    </row>
    <row r="37" spans="1:14" ht="12.75">
      <c r="A37" s="8"/>
      <c r="B37" s="18"/>
      <c r="C37" s="40"/>
      <c r="D37" s="9">
        <f>COUNTA(C37)</f>
        <v>0</v>
      </c>
      <c r="E37" s="43"/>
      <c r="F37" s="9">
        <f>COUNTA(E37)</f>
        <v>0</v>
      </c>
      <c r="G37" s="42"/>
      <c r="H37" s="9">
        <f>COUNTA(G37)</f>
        <v>0</v>
      </c>
      <c r="I37" s="44"/>
      <c r="J37" s="9">
        <f>COUNTA(I37)</f>
        <v>0</v>
      </c>
      <c r="K37" s="42"/>
      <c r="L37" s="9">
        <f>COUNTA(K37)</f>
        <v>0</v>
      </c>
      <c r="M37" s="45">
        <f>SUM(C37,E37,G37,I37,K37)</f>
        <v>0</v>
      </c>
      <c r="N37" s="9">
        <f>SUM(D37+F37+H37+J37)</f>
        <v>0</v>
      </c>
    </row>
    <row r="38" spans="1:14" ht="12.75">
      <c r="A38" s="3"/>
      <c r="B38" s="17"/>
      <c r="C38" s="42"/>
      <c r="D38" s="9">
        <f>COUNTA(C38)</f>
        <v>0</v>
      </c>
      <c r="E38" s="43"/>
      <c r="F38" s="9">
        <f>COUNTA(E38)</f>
        <v>0</v>
      </c>
      <c r="G38" s="42"/>
      <c r="H38" s="9">
        <f>COUNTA(G38)</f>
        <v>0</v>
      </c>
      <c r="I38" s="44"/>
      <c r="J38" s="9">
        <f>COUNTA(I38)</f>
        <v>0</v>
      </c>
      <c r="K38" s="42"/>
      <c r="L38" s="9">
        <f>COUNTA(K38)</f>
        <v>0</v>
      </c>
      <c r="M38" s="45">
        <f>SUM(C38,E38,G38,I38,K38)</f>
        <v>0</v>
      </c>
      <c r="N38" s="9">
        <f>SUM(D38+F38+H38+J38)</f>
        <v>0</v>
      </c>
    </row>
    <row r="39" spans="1:14" ht="12.75">
      <c r="A39" s="3"/>
      <c r="B39" s="17"/>
      <c r="C39" s="40"/>
      <c r="D39" s="9">
        <f>COUNTA(C39)</f>
        <v>0</v>
      </c>
      <c r="E39" s="43"/>
      <c r="F39" s="9">
        <f>COUNTA(E39)</f>
        <v>0</v>
      </c>
      <c r="G39" s="42"/>
      <c r="H39" s="9">
        <f>COUNTA(G39)</f>
        <v>0</v>
      </c>
      <c r="I39" s="44"/>
      <c r="J39" s="9">
        <f>COUNTA(I39)</f>
        <v>0</v>
      </c>
      <c r="K39" s="42"/>
      <c r="L39" s="9">
        <f>COUNTA(K39)</f>
        <v>0</v>
      </c>
      <c r="M39" s="45">
        <f>SUM(C39,E39,G39,I39,K39)</f>
        <v>0</v>
      </c>
      <c r="N39" s="9">
        <f>SUM(D39+F39+H39+J39)</f>
        <v>0</v>
      </c>
    </row>
    <row r="40" spans="1:14" ht="12.75">
      <c r="A40" s="3"/>
      <c r="B40" s="16"/>
      <c r="C40" s="42"/>
      <c r="D40" s="9">
        <f>COUNTA(C40)</f>
        <v>0</v>
      </c>
      <c r="E40" s="43"/>
      <c r="F40" s="9">
        <f>COUNTA(E40)</f>
        <v>0</v>
      </c>
      <c r="G40" s="42"/>
      <c r="H40" s="9">
        <f>COUNTA(G40)</f>
        <v>0</v>
      </c>
      <c r="I40" s="44"/>
      <c r="J40" s="9">
        <f>COUNTA(I40)</f>
        <v>0</v>
      </c>
      <c r="K40" s="42"/>
      <c r="L40" s="9">
        <f>COUNTA(K40)</f>
        <v>0</v>
      </c>
      <c r="M40" s="45">
        <f>SUM(C40,E40,G40,I40,K40)</f>
        <v>0</v>
      </c>
      <c r="N40" s="9">
        <f>SUM(D40+F40+H40+J40)</f>
        <v>0</v>
      </c>
    </row>
    <row r="41" spans="1:14" ht="12.75">
      <c r="A41" s="8"/>
      <c r="B41" s="18"/>
      <c r="C41" s="40"/>
      <c r="D41" s="9">
        <f>COUNTA(C41)</f>
        <v>0</v>
      </c>
      <c r="E41" s="43"/>
      <c r="F41" s="9">
        <f>COUNTA(E41)</f>
        <v>0</v>
      </c>
      <c r="G41" s="42"/>
      <c r="H41" s="9">
        <f>COUNTA(G41)</f>
        <v>0</v>
      </c>
      <c r="I41" s="44"/>
      <c r="J41" s="9">
        <f>COUNTA(I41)</f>
        <v>0</v>
      </c>
      <c r="K41" s="42"/>
      <c r="L41" s="9">
        <f>COUNTA(K41)</f>
        <v>0</v>
      </c>
      <c r="M41" s="45">
        <f>SUM(C41,E41,G41,I41,K41)</f>
        <v>0</v>
      </c>
      <c r="N41" s="9">
        <f>SUM(D41+F41+H41+J41)</f>
        <v>0</v>
      </c>
    </row>
    <row r="42" spans="1:14" ht="12.75">
      <c r="A42" s="3"/>
      <c r="B42" s="17"/>
      <c r="C42" s="42"/>
      <c r="D42" s="9">
        <f>COUNTA(C42)</f>
        <v>0</v>
      </c>
      <c r="E42" s="43"/>
      <c r="F42" s="9">
        <f>COUNTA(E42)</f>
        <v>0</v>
      </c>
      <c r="G42" s="42"/>
      <c r="H42" s="9">
        <f>COUNTA(G42)</f>
        <v>0</v>
      </c>
      <c r="I42" s="44"/>
      <c r="J42" s="9">
        <f>COUNTA(I42)</f>
        <v>0</v>
      </c>
      <c r="K42" s="42"/>
      <c r="L42" s="9">
        <f>COUNTA(K42)</f>
        <v>0</v>
      </c>
      <c r="M42" s="45">
        <f>SUM(C42,E42,G42,I42,K42)</f>
        <v>0</v>
      </c>
      <c r="N42" s="9">
        <f>SUM(D42+F42+H42+J42)</f>
        <v>0</v>
      </c>
    </row>
    <row r="43" spans="1:14" ht="12.75">
      <c r="A43" s="8"/>
      <c r="B43" s="18"/>
      <c r="C43" s="40"/>
      <c r="D43" s="9">
        <f>COUNTA(C43)</f>
        <v>0</v>
      </c>
      <c r="E43" s="43"/>
      <c r="F43" s="9">
        <f>COUNTA(E43)</f>
        <v>0</v>
      </c>
      <c r="G43" s="42"/>
      <c r="H43" s="9">
        <f>COUNTA(G43)</f>
        <v>0</v>
      </c>
      <c r="I43" s="44"/>
      <c r="J43" s="9">
        <f>COUNTA(I43)</f>
        <v>0</v>
      </c>
      <c r="K43" s="42"/>
      <c r="L43" s="9">
        <f>COUNTA(K43)</f>
        <v>0</v>
      </c>
      <c r="M43" s="45">
        <f>SUM(C43,E43,G43,I43,K43)</f>
        <v>0</v>
      </c>
      <c r="N43" s="9">
        <f>SUM(D43+F43+H43+J43)</f>
        <v>0</v>
      </c>
    </row>
    <row r="44" spans="1:14" ht="12.75">
      <c r="A44" s="3"/>
      <c r="B44" s="17"/>
      <c r="C44" s="42"/>
      <c r="D44" s="9">
        <f>COUNTA(C44)</f>
        <v>0</v>
      </c>
      <c r="E44" s="43"/>
      <c r="F44" s="9">
        <f>COUNTA(E44)</f>
        <v>0</v>
      </c>
      <c r="G44" s="42"/>
      <c r="H44" s="9">
        <f>COUNTA(G44)</f>
        <v>0</v>
      </c>
      <c r="I44" s="44"/>
      <c r="J44" s="9">
        <f>COUNTA(I44)</f>
        <v>0</v>
      </c>
      <c r="K44" s="42"/>
      <c r="L44" s="9">
        <f>COUNTA(K44)</f>
        <v>0</v>
      </c>
      <c r="M44" s="45">
        <f>SUM(C44,E44,G44,I44,K44)</f>
        <v>0</v>
      </c>
      <c r="N44" s="9">
        <f>SUM(D44+F44+H44+J44)</f>
        <v>0</v>
      </c>
    </row>
    <row r="45" spans="1:14" ht="12.75">
      <c r="A45" s="3"/>
      <c r="B45" s="17"/>
      <c r="C45" s="40"/>
      <c r="D45" s="9">
        <f>COUNTA(C45)</f>
        <v>0</v>
      </c>
      <c r="E45" s="43"/>
      <c r="F45" s="9">
        <f>COUNTA(E45)</f>
        <v>0</v>
      </c>
      <c r="G45" s="42"/>
      <c r="H45" s="9">
        <f>COUNTA(G45)</f>
        <v>0</v>
      </c>
      <c r="I45" s="44"/>
      <c r="J45" s="9">
        <f>COUNTA(I45)</f>
        <v>0</v>
      </c>
      <c r="K45" s="42"/>
      <c r="L45" s="9">
        <f>COUNTA(K45)</f>
        <v>0</v>
      </c>
      <c r="M45" s="45">
        <f>SUM(C45,E45,G45,I45,K45)</f>
        <v>0</v>
      </c>
      <c r="N45" s="9">
        <f>SUM(D45+F45+H45+J45)</f>
        <v>0</v>
      </c>
    </row>
    <row r="46" spans="1:14" ht="12.75">
      <c r="A46" s="3"/>
      <c r="B46" s="17"/>
      <c r="C46" s="42"/>
      <c r="D46" s="9">
        <f>COUNTA(C46)</f>
        <v>0</v>
      </c>
      <c r="E46" s="43"/>
      <c r="F46" s="9">
        <f>COUNTA(E46)</f>
        <v>0</v>
      </c>
      <c r="G46" s="42"/>
      <c r="H46" s="9">
        <f>COUNTA(G46)</f>
        <v>0</v>
      </c>
      <c r="I46" s="44"/>
      <c r="J46" s="9">
        <f>COUNTA(I46)</f>
        <v>0</v>
      </c>
      <c r="K46" s="42"/>
      <c r="L46" s="9">
        <f>COUNTA(K46)</f>
        <v>0</v>
      </c>
      <c r="M46" s="45">
        <f>SUM(C46,E46,G46,I46,K46)</f>
        <v>0</v>
      </c>
      <c r="N46" s="9">
        <f>SUM(D46+F46+H46+J46)</f>
        <v>0</v>
      </c>
    </row>
    <row r="47" spans="1:14" ht="12.75">
      <c r="A47" s="3" t="s">
        <v>50</v>
      </c>
      <c r="B47" s="17"/>
      <c r="C47" s="40"/>
      <c r="D47" s="9">
        <f>COUNTA(C47)</f>
        <v>0</v>
      </c>
      <c r="E47" s="43"/>
      <c r="F47" s="9">
        <f>COUNTA(E47)</f>
        <v>0</v>
      </c>
      <c r="G47" s="42"/>
      <c r="H47" s="9">
        <f>COUNTA(G47)</f>
        <v>0</v>
      </c>
      <c r="I47" s="44"/>
      <c r="J47" s="9">
        <f>COUNTA(I47)</f>
        <v>0</v>
      </c>
      <c r="K47" s="42"/>
      <c r="L47" s="9">
        <f>COUNTA(K47)</f>
        <v>0</v>
      </c>
      <c r="M47" s="45">
        <f>SUM(C47,E47,G47,I47,K47)</f>
        <v>0</v>
      </c>
      <c r="N47" s="9">
        <f>SUM(D47+F47+H47+J47)</f>
        <v>0</v>
      </c>
    </row>
  </sheetData>
  <sheetProtection/>
  <autoFilter ref="A2:N47"/>
  <mergeCells count="1">
    <mergeCell ref="M1:N1"/>
  </mergeCells>
  <conditionalFormatting sqref="A3:B23 O26:O29 P1:IV65536 A24:C29 A1:J2 K1 L1:O2 A48:O65536 D3:D29 A30:D47 F3:N47">
    <cfRule type="cellIs" priority="13" dxfId="0" operator="equal">
      <formula>0</formula>
    </cfRule>
  </conditionalFormatting>
  <conditionalFormatting sqref="K2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4.140625" style="0" bestFit="1" customWidth="1"/>
    <col min="2" max="2" width="10.71093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  <col min="12" max="12" width="20.00390625" style="0" bestFit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20</v>
      </c>
      <c r="B3" s="17" t="s">
        <v>8</v>
      </c>
      <c r="C3" s="40">
        <f>VLOOKUP(A3,Overall!A:AP,3,FALSE)</f>
        <v>14</v>
      </c>
      <c r="D3" s="43">
        <f>VLOOKUP(A3,Overall!A:AP,5,FALSE)</f>
        <v>13</v>
      </c>
      <c r="E3" s="42">
        <f>VLOOKUP(A3,Overall!A:AP,7,FALSE)</f>
        <v>14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41</v>
      </c>
      <c r="I3" s="37">
        <f>VLOOKUP(A3,Overall!A:AV,14,FALSE)</f>
        <v>3</v>
      </c>
    </row>
    <row r="4" spans="1:9" ht="12.75">
      <c r="A4" s="23" t="s">
        <v>39</v>
      </c>
      <c r="B4" s="24" t="s">
        <v>8</v>
      </c>
      <c r="C4" s="40">
        <f>VLOOKUP(A4,Overall!A:AP,3,FALSE)</f>
        <v>14</v>
      </c>
      <c r="D4" s="43">
        <f>VLOOKUP(A4,Overall!A:AP,5,FALSE)</f>
        <v>13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27</v>
      </c>
      <c r="I4" s="37">
        <f>VLOOKUP(A4,Overall!A:AV,14,FALSE)</f>
        <v>2</v>
      </c>
    </row>
    <row r="5" spans="1:9" ht="12.75">
      <c r="A5" s="3" t="s">
        <v>37</v>
      </c>
      <c r="B5" s="17" t="s">
        <v>8</v>
      </c>
      <c r="C5" s="40">
        <f>VLOOKUP(A5,Overall!A:AP,3,FALSE)</f>
        <v>14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14</v>
      </c>
      <c r="I5" s="37">
        <f>VLOOKUP(A5,Overall!A:AV,14,FALSE)</f>
        <v>1</v>
      </c>
    </row>
    <row r="6" spans="1:9" ht="12.75">
      <c r="A6" s="8" t="s">
        <v>29</v>
      </c>
      <c r="B6" s="18" t="s">
        <v>8</v>
      </c>
      <c r="C6" s="40">
        <f>VLOOKUP(A6,Overall!A:AP,3,FALSE)</f>
        <v>13</v>
      </c>
      <c r="D6" s="43">
        <f>VLOOKUP(A6,Overall!A:AP,5,FALSE)</f>
        <v>0</v>
      </c>
      <c r="E6" s="42">
        <f>VLOOKUP(A6,Overall!A:AP,7,FALSE)</f>
        <v>0</v>
      </c>
      <c r="F6" s="44">
        <f>VLOOKUP(A6,Overall!A:AP,9,FALSE)</f>
        <v>0</v>
      </c>
      <c r="G6" s="42">
        <f>VLOOKUP(A6,Overall!A:AP,11,FALSE)</f>
        <v>0</v>
      </c>
      <c r="H6" s="45">
        <f>VLOOKUP(A6,Overall!A:AP,13,FALSE)</f>
        <v>13</v>
      </c>
      <c r="I6" s="37">
        <f>VLOOKUP(A6,Overall!A:AV,14,FALSE)</f>
        <v>1</v>
      </c>
    </row>
    <row r="7" spans="1:9" ht="12.75">
      <c r="A7" s="3" t="s">
        <v>54</v>
      </c>
      <c r="B7" s="17" t="s">
        <v>8</v>
      </c>
      <c r="C7" s="42"/>
      <c r="D7" s="43"/>
      <c r="E7" s="42">
        <v>12</v>
      </c>
      <c r="F7" s="44"/>
      <c r="G7" s="42"/>
      <c r="H7" s="45">
        <v>12</v>
      </c>
      <c r="I7" s="56">
        <v>1</v>
      </c>
    </row>
    <row r="8" spans="1:9" ht="12.75">
      <c r="A8" s="3" t="s">
        <v>57</v>
      </c>
      <c r="B8" s="17" t="s">
        <v>8</v>
      </c>
      <c r="C8" s="42"/>
      <c r="D8" s="43"/>
      <c r="E8" s="42">
        <v>11</v>
      </c>
      <c r="F8" s="44"/>
      <c r="G8" s="42"/>
      <c r="H8" s="45">
        <v>11</v>
      </c>
      <c r="I8" s="56">
        <v>1</v>
      </c>
    </row>
  </sheetData>
  <sheetProtection/>
  <mergeCells count="1">
    <mergeCell ref="H1:I1"/>
  </mergeCells>
  <conditionalFormatting sqref="J7:K7 A1:F2 J1:IV1 I2:IV6 O7:IV7 H1:H6 E3:G6 A9:IV65536 J8:IV8">
    <cfRule type="cellIs" priority="12" dxfId="0" operator="equal">
      <formula>0</formula>
    </cfRule>
  </conditionalFormatting>
  <conditionalFormatting sqref="G1">
    <cfRule type="cellIs" priority="4" dxfId="0" operator="equal">
      <formula>0</formula>
    </cfRule>
  </conditionalFormatting>
  <conditionalFormatting sqref="G2">
    <cfRule type="cellIs" priority="3" dxfId="0" operator="equal">
      <formula>0</formula>
    </cfRule>
  </conditionalFormatting>
  <conditionalFormatting sqref="A3:B6">
    <cfRule type="cellIs" priority="2" dxfId="0" operator="equal">
      <formula>0</formula>
    </cfRule>
  </conditionalFormatting>
  <conditionalFormatting sqref="E8:I8 E7:I7 A7:C8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2</v>
      </c>
      <c r="B3" s="17" t="s">
        <v>9</v>
      </c>
      <c r="C3" s="40">
        <f>VLOOKUP(A3,Overall!A:AP,3,FALSE)</f>
        <v>14</v>
      </c>
      <c r="D3" s="43">
        <f>VLOOKUP(A3,Overall!A:AP,5,FALSE)</f>
        <v>13</v>
      </c>
      <c r="E3" s="42">
        <f>VLOOKUP(A3,Overall!A:AP,7,FALSE)</f>
        <v>13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40</v>
      </c>
      <c r="I3" s="37">
        <f>VLOOKUP(A3,Overall!A:AV,14,FALSE)</f>
        <v>3</v>
      </c>
    </row>
    <row r="4" spans="1:9" ht="12.75">
      <c r="A4" s="3" t="s">
        <v>22</v>
      </c>
      <c r="B4" s="17" t="s">
        <v>9</v>
      </c>
      <c r="C4" s="40">
        <f>VLOOKUP(A4,Overall!A:AP,3,FALSE)</f>
        <v>14</v>
      </c>
      <c r="D4" s="43">
        <f>VLOOKUP(A4,Overall!A:AP,5,FALSE)</f>
        <v>13</v>
      </c>
      <c r="E4" s="42">
        <f>VLOOKUP(A4,Overall!A:AP,7,FALSE)</f>
        <v>11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38</v>
      </c>
      <c r="I4" s="37">
        <f>VLOOKUP(A4,Overall!A:AV,14,FALSE)</f>
        <v>3</v>
      </c>
    </row>
    <row r="5" spans="1:9" ht="12.75">
      <c r="A5" s="3" t="s">
        <v>1</v>
      </c>
      <c r="B5" s="17" t="s">
        <v>9</v>
      </c>
      <c r="C5" s="40">
        <f>VLOOKUP(A5,Overall!A:AP,3,FALSE)</f>
        <v>14</v>
      </c>
      <c r="D5" s="43">
        <f>VLOOKUP(A5,Overall!A:AP,5,FALSE)</f>
        <v>14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28</v>
      </c>
      <c r="I5" s="37">
        <f>VLOOKUP(A5,Overall!A:AV,14,FALSE)</f>
        <v>2</v>
      </c>
    </row>
    <row r="6" spans="1:9" ht="12.75">
      <c r="A6" s="3" t="s">
        <v>23</v>
      </c>
      <c r="B6" s="17" t="s">
        <v>9</v>
      </c>
      <c r="C6" s="40">
        <f>VLOOKUP(A6,Overall!A:AP,3,FALSE)</f>
        <v>13</v>
      </c>
      <c r="D6" s="43">
        <f>VLOOKUP(A6,Overall!A:AP,5,FALSE)</f>
        <v>7</v>
      </c>
      <c r="E6" s="42">
        <f>VLOOKUP(A6,Overall!A:AP,7,FALSE)</f>
        <v>0</v>
      </c>
      <c r="F6" s="44">
        <f>VLOOKUP(A6,Overall!A:AP,9,FALSE)</f>
        <v>0</v>
      </c>
      <c r="G6" s="42">
        <f>VLOOKUP(A6,Overall!A:AP,11,FALSE)</f>
        <v>0</v>
      </c>
      <c r="H6" s="45">
        <f>VLOOKUP(A6,Overall!A:AP,13,FALSE)</f>
        <v>20</v>
      </c>
      <c r="I6" s="37">
        <f>VLOOKUP(A6,Overall!A:AV,14,FALSE)</f>
        <v>2</v>
      </c>
    </row>
    <row r="7" spans="1:9" ht="12.75">
      <c r="A7" s="3" t="s">
        <v>48</v>
      </c>
      <c r="B7" s="17" t="s">
        <v>9</v>
      </c>
      <c r="C7" s="40">
        <f>VLOOKUP(A7,Overall!A:AP,3,FALSE)</f>
        <v>0</v>
      </c>
      <c r="D7" s="43">
        <f>VLOOKUP(A7,Overall!A:AP,5,FALSE)</f>
        <v>15</v>
      </c>
      <c r="E7" s="42">
        <f>VLOOKUP(A7,Overall!A:AP,7,FALSE)</f>
        <v>0</v>
      </c>
      <c r="F7" s="44">
        <f>VLOOKUP(A7,Overall!A:AP,9,FALSE)</f>
        <v>0</v>
      </c>
      <c r="G7" s="42">
        <f>VLOOKUP(A7,Overall!A:AP,11,FALSE)</f>
        <v>0</v>
      </c>
      <c r="H7" s="45">
        <f>VLOOKUP(A7,Overall!A:AP,13,FALSE)</f>
        <v>15</v>
      </c>
      <c r="I7" s="37">
        <f>VLOOKUP(A7,Overall!A:AV,14,FALSE)</f>
        <v>1</v>
      </c>
    </row>
    <row r="8" spans="1:9" ht="12.75">
      <c r="A8" s="3" t="s">
        <v>53</v>
      </c>
      <c r="B8" s="17" t="s">
        <v>9</v>
      </c>
      <c r="C8" s="42"/>
      <c r="D8" s="43"/>
      <c r="E8" s="42">
        <v>14</v>
      </c>
      <c r="F8" s="44"/>
      <c r="G8" s="42"/>
      <c r="H8" s="45">
        <v>14</v>
      </c>
      <c r="I8" s="56">
        <v>1</v>
      </c>
    </row>
  </sheetData>
  <sheetProtection/>
  <mergeCells count="1">
    <mergeCell ref="H1:I1"/>
  </mergeCells>
  <conditionalFormatting sqref="A1:B2 A9:B65536 J1:IV65536 H1:H7 G3:G7 I2:I7 G9:I65536">
    <cfRule type="cellIs" priority="20" dxfId="0" operator="equal">
      <formula>0</formula>
    </cfRule>
  </conditionalFormatting>
  <conditionalFormatting sqref="A3:B7">
    <cfRule type="cellIs" priority="9" dxfId="0" operator="equal">
      <formula>0</formula>
    </cfRule>
  </conditionalFormatting>
  <conditionalFormatting sqref="G1">
    <cfRule type="cellIs" priority="3" dxfId="0" operator="equal">
      <formula>0</formula>
    </cfRule>
  </conditionalFormatting>
  <conditionalFormatting sqref="G2">
    <cfRule type="cellIs" priority="2" dxfId="0" operator="equal">
      <formula>0</formula>
    </cfRule>
  </conditionalFormatting>
  <conditionalFormatting sqref="C9:F65536 C1:F2 E3:F7">
    <cfRule type="cellIs" priority="5" dxfId="0" operator="equal">
      <formula>0</formula>
    </cfRule>
  </conditionalFormatting>
  <conditionalFormatting sqref="E8:I8 A8:C8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40</v>
      </c>
      <c r="B3" s="17" t="s">
        <v>12</v>
      </c>
      <c r="C3" s="40">
        <f>VLOOKUP(A3,Overall!A:AP,3,FALSE)</f>
        <v>13</v>
      </c>
      <c r="D3" s="43">
        <f>VLOOKUP(A3,Overall!A:AP,5,FALSE)</f>
        <v>12</v>
      </c>
      <c r="E3" s="42">
        <f>VLOOKUP(A3,Overall!A:AP,7,FALSE)</f>
        <v>12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37</v>
      </c>
      <c r="I3" s="37">
        <f>VLOOKUP(A3,Overall!A:AV,14,FALSE)</f>
        <v>3</v>
      </c>
    </row>
    <row r="4" spans="1:9" ht="12.75">
      <c r="A4" s="3" t="s">
        <v>47</v>
      </c>
      <c r="B4" s="17" t="s">
        <v>12</v>
      </c>
      <c r="C4" s="40">
        <f>VLOOKUP(A4,Overall!A:AP,3,FALSE)</f>
        <v>0</v>
      </c>
      <c r="D4" s="43">
        <f>VLOOKUP(A4,Overall!A:AP,5,FALSE)</f>
        <v>15</v>
      </c>
      <c r="E4" s="42">
        <f>VLOOKUP(A4,Overall!A:AP,7,FALSE)</f>
        <v>13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28</v>
      </c>
      <c r="I4" s="37">
        <f>VLOOKUP(A4,Overall!A:AV,14,FALSE)</f>
        <v>2</v>
      </c>
    </row>
    <row r="5" spans="1:9" ht="12.75">
      <c r="A5" s="3" t="s">
        <v>50</v>
      </c>
      <c r="B5" s="17" t="s">
        <v>12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A6:B65536 J1:IV65536 G3:G4 H1:H4 I2:I4 G5:I65536">
    <cfRule type="cellIs" priority="19" dxfId="0" operator="equal">
      <formula>0</formula>
    </cfRule>
  </conditionalFormatting>
  <conditionalFormatting sqref="J4:IV4">
    <cfRule type="cellIs" priority="18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6:F65536 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42</v>
      </c>
      <c r="B3" s="17" t="s">
        <v>14</v>
      </c>
      <c r="C3" s="40">
        <f>VLOOKUP(A3,Overall!A:AP,3,FALSE)</f>
        <v>11</v>
      </c>
      <c r="D3" s="43">
        <f>VLOOKUP(A3,Overall!A:AP,5,FALSE)</f>
        <v>11</v>
      </c>
      <c r="E3" s="42">
        <f>VLOOKUP(A3,Overall!A:AP,7,FALSE)</f>
        <v>11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33</v>
      </c>
      <c r="I3" s="37">
        <f>VLOOKUP(A3,Overall!A:AV,14,FALSE)</f>
        <v>3</v>
      </c>
    </row>
    <row r="4" spans="1:9" ht="12.75">
      <c r="A4" s="3" t="s">
        <v>38</v>
      </c>
      <c r="B4" s="17" t="s">
        <v>14</v>
      </c>
      <c r="C4" s="40">
        <f>VLOOKUP(A4,Overall!A:AP,3,FALSE)</f>
        <v>14</v>
      </c>
      <c r="D4" s="43">
        <f>VLOOKUP(A4,Overall!A:AP,5,FALSE)</f>
        <v>13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27</v>
      </c>
      <c r="I4" s="37">
        <f>VLOOKUP(A4,Overall!A:AV,14,FALSE)</f>
        <v>2</v>
      </c>
    </row>
    <row r="5" spans="1:9" ht="12.75">
      <c r="A5" s="3" t="s">
        <v>49</v>
      </c>
      <c r="B5" s="17" t="s">
        <v>14</v>
      </c>
      <c r="C5" s="40">
        <f>VLOOKUP(A5,Overall!A:AP,3,FALSE)</f>
        <v>0</v>
      </c>
      <c r="D5" s="43">
        <f>VLOOKUP(A5,Overall!A:AP,5,FALSE)</f>
        <v>13</v>
      </c>
      <c r="E5" s="42">
        <f>VLOOKUP(A5,Overall!A:AP,7,FALSE)</f>
        <v>13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26</v>
      </c>
      <c r="I5" s="37">
        <f>VLOOKUP(A5,Overall!A:AV,14,FALSE)</f>
        <v>2</v>
      </c>
    </row>
  </sheetData>
  <sheetProtection/>
  <mergeCells count="1">
    <mergeCell ref="H1:I1"/>
  </mergeCells>
  <conditionalFormatting sqref="A1:B2 A6:H65536 J1:IV65536 H1:H5 G3:G5 I2:I65536">
    <cfRule type="cellIs" priority="16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50</v>
      </c>
      <c r="B3" s="3" t="s">
        <v>17</v>
      </c>
      <c r="C3" s="40">
        <f>VLOOKUP(A3,Overall!A:AP,3,FALSE)</f>
        <v>0</v>
      </c>
      <c r="D3" s="43">
        <f>VLOOKUP(A3,Overall!A:AP,5,FALSE)</f>
        <v>0</v>
      </c>
      <c r="E3" s="42">
        <f>VLOOKUP(A3,Overall!A:AP,7,FALSE)</f>
        <v>0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0</v>
      </c>
      <c r="I3" s="37">
        <f>VLOOKUP(A3,Overall!A:AV,14,FALSE)</f>
        <v>0</v>
      </c>
    </row>
    <row r="4" spans="1:9" ht="12.75">
      <c r="A4" s="3" t="s">
        <v>50</v>
      </c>
      <c r="B4" s="3" t="s">
        <v>17</v>
      </c>
      <c r="C4" s="40">
        <f>VLOOKUP(A4,Overall!A:AP,3,FALSE)</f>
        <v>0</v>
      </c>
      <c r="D4" s="43">
        <f>VLOOKUP(A4,Overall!A:AP,5,FALSE)</f>
        <v>0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0</v>
      </c>
      <c r="I4" s="37">
        <f>VLOOKUP(A4,Overall!A:AV,14,FALSE)</f>
        <v>0</v>
      </c>
    </row>
    <row r="5" spans="1:9" ht="12.75">
      <c r="A5" s="3" t="s">
        <v>50</v>
      </c>
      <c r="B5" s="3" t="s">
        <v>17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A6:B65536 J1:IV65536 G6:I65536 H1:H5 G3:G5 I2:I5">
    <cfRule type="cellIs" priority="14" dxfId="0" operator="equal">
      <formula>0</formula>
    </cfRule>
  </conditionalFormatting>
  <conditionalFormatting sqref="A3:B5">
    <cfRule type="cellIs" priority="13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6:F65536 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18</v>
      </c>
      <c r="B3" s="37" t="s">
        <v>10</v>
      </c>
      <c r="C3" s="40">
        <f>VLOOKUP(A3,Overall!A:AP,3,FALSE)</f>
        <v>13</v>
      </c>
      <c r="D3" s="43">
        <f>VLOOKUP(A3,Overall!A:AP,5,FALSE)</f>
        <v>12</v>
      </c>
      <c r="E3" s="42">
        <f>VLOOKUP(A3,Overall!A:AP,7,FALSE)</f>
        <v>12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37</v>
      </c>
      <c r="I3" s="37">
        <f>VLOOKUP(A3,Overall!A:AV,14,FALSE)</f>
        <v>3</v>
      </c>
    </row>
    <row r="4" spans="1:9" ht="12.75">
      <c r="A4" s="3" t="s">
        <v>31</v>
      </c>
      <c r="B4" s="17" t="s">
        <v>10</v>
      </c>
      <c r="C4" s="40">
        <f>VLOOKUP(A4,Overall!A:AP,3,FALSE)</f>
        <v>11</v>
      </c>
      <c r="D4" s="43">
        <f>VLOOKUP(A4,Overall!A:AP,5,FALSE)</f>
        <v>11</v>
      </c>
      <c r="E4" s="42">
        <f>VLOOKUP(A4,Overall!A:AP,7,FALSE)</f>
        <v>11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33</v>
      </c>
      <c r="I4" s="37">
        <f>VLOOKUP(A4,Overall!A:AV,14,FALSE)</f>
        <v>3</v>
      </c>
    </row>
    <row r="5" spans="1:9" ht="12.75">
      <c r="A5" s="3" t="s">
        <v>43</v>
      </c>
      <c r="B5" s="17" t="s">
        <v>10</v>
      </c>
      <c r="C5" s="40">
        <f>VLOOKUP(A5,Overall!A:AP,3,FALSE)</f>
        <v>11</v>
      </c>
      <c r="D5" s="43">
        <f>VLOOKUP(A5,Overall!A:AP,5,FALSE)</f>
        <v>10</v>
      </c>
      <c r="E5" s="42">
        <f>VLOOKUP(A5,Overall!A:AP,7,FALSE)</f>
        <v>11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32</v>
      </c>
      <c r="I5" s="37">
        <f>VLOOKUP(A5,Overall!A:AV,14,FALSE)</f>
        <v>3</v>
      </c>
    </row>
    <row r="6" spans="1:9" ht="12.75">
      <c r="A6" s="3" t="s">
        <v>27</v>
      </c>
      <c r="B6" s="17" t="s">
        <v>10</v>
      </c>
      <c r="C6" s="40">
        <f>VLOOKUP(A6,Overall!A:AP,3,FALSE)</f>
        <v>13</v>
      </c>
      <c r="D6" s="43">
        <f>VLOOKUP(A6,Overall!A:AP,5,FALSE)</f>
        <v>11</v>
      </c>
      <c r="E6" s="42">
        <f>VLOOKUP(A6,Overall!A:AP,7,FALSE)</f>
        <v>0</v>
      </c>
      <c r="F6" s="44">
        <f>VLOOKUP(A6,Overall!A:AP,9,FALSE)</f>
        <v>0</v>
      </c>
      <c r="G6" s="42">
        <f>VLOOKUP(A6,Overall!A:AP,11,FALSE)</f>
        <v>0</v>
      </c>
      <c r="H6" s="45">
        <f>VLOOKUP(A6,Overall!A:AP,13,FALSE)</f>
        <v>24</v>
      </c>
      <c r="I6" s="37">
        <f>VLOOKUP(A6,Overall!A:AV,14,FALSE)</f>
        <v>2</v>
      </c>
    </row>
    <row r="7" spans="1:9" ht="12.75">
      <c r="A7" s="3" t="s">
        <v>21</v>
      </c>
      <c r="B7" s="17" t="s">
        <v>10</v>
      </c>
      <c r="C7" s="40">
        <f>VLOOKUP(A7,Overall!A:AP,3,FALSE)</f>
        <v>11</v>
      </c>
      <c r="D7" s="43">
        <f>VLOOKUP(A7,Overall!A:AP,5,FALSE)</f>
        <v>0</v>
      </c>
      <c r="E7" s="42">
        <f>VLOOKUP(A7,Overall!A:AP,7,FALSE)</f>
        <v>7</v>
      </c>
      <c r="F7" s="44">
        <f>VLOOKUP(A7,Overall!A:AP,9,FALSE)</f>
        <v>0</v>
      </c>
      <c r="G7" s="42">
        <f>VLOOKUP(A7,Overall!A:AP,11,FALSE)</f>
        <v>0</v>
      </c>
      <c r="H7" s="45">
        <f>VLOOKUP(A7,Overall!A:AP,13,FALSE)</f>
        <v>18</v>
      </c>
      <c r="I7" s="37">
        <f>VLOOKUP(A7,Overall!A:AV,14,FALSE)</f>
        <v>2</v>
      </c>
    </row>
    <row r="8" spans="1:9" ht="12.75">
      <c r="A8" s="3" t="s">
        <v>55</v>
      </c>
      <c r="B8" s="17" t="s">
        <v>10</v>
      </c>
      <c r="C8" s="42"/>
      <c r="D8" s="43"/>
      <c r="E8" s="42">
        <v>13</v>
      </c>
      <c r="F8" s="44"/>
      <c r="G8" s="42"/>
      <c r="H8" s="45">
        <v>13</v>
      </c>
      <c r="I8" s="56">
        <v>1</v>
      </c>
    </row>
    <row r="9" spans="1:9" ht="12.75">
      <c r="A9" s="3" t="s">
        <v>51</v>
      </c>
      <c r="B9" s="17" t="s">
        <v>10</v>
      </c>
      <c r="C9" s="40">
        <f>VLOOKUP(A9,Overall!A:AP,3,FALSE)</f>
        <v>0</v>
      </c>
      <c r="D9" s="43">
        <f>VLOOKUP(A9,Overall!A:AP,5,FALSE)</f>
        <v>12</v>
      </c>
      <c r="E9" s="42">
        <f>VLOOKUP(A9,Overall!A:AP,7,FALSE)</f>
        <v>0</v>
      </c>
      <c r="F9" s="44">
        <f>VLOOKUP(A9,Overall!A:AP,9,FALSE)</f>
        <v>0</v>
      </c>
      <c r="G9" s="42">
        <f>VLOOKUP(A9,Overall!A:AP,11,FALSE)</f>
        <v>0</v>
      </c>
      <c r="H9" s="45">
        <f>VLOOKUP(A9,Overall!A:AP,13,FALSE)</f>
        <v>12</v>
      </c>
      <c r="I9" s="37">
        <f>VLOOKUP(A9,Overall!A:AV,14,FALSE)</f>
        <v>1</v>
      </c>
    </row>
  </sheetData>
  <sheetProtection/>
  <mergeCells count="1">
    <mergeCell ref="H1:I1"/>
  </mergeCells>
  <conditionalFormatting sqref="A1:B2 J1:IV65536 H1:H7 G3:G7 I2:I7 A10:I65536 G8:I8">
    <cfRule type="cellIs" priority="25" dxfId="0" operator="equal">
      <formula>0</formula>
    </cfRule>
  </conditionalFormatting>
  <conditionalFormatting sqref="A3:B8">
    <cfRule type="cellIs" priority="9" dxfId="0" operator="equal">
      <formula>0</formula>
    </cfRule>
  </conditionalFormatting>
  <conditionalFormatting sqref="G1">
    <cfRule type="cellIs" priority="3" dxfId="0" operator="equal">
      <formula>0</formula>
    </cfRule>
  </conditionalFormatting>
  <conditionalFormatting sqref="G2">
    <cfRule type="cellIs" priority="2" dxfId="0" operator="equal">
      <formula>0</formula>
    </cfRule>
  </conditionalFormatting>
  <conditionalFormatting sqref="C1:F2 E3:F8">
    <cfRule type="cellIs" priority="5" dxfId="0" operator="equal">
      <formula>0</formula>
    </cfRule>
  </conditionalFormatting>
  <conditionalFormatting sqref="E9:I9 A9:C9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14.140625" style="1" bestFit="1" customWidth="1"/>
    <col min="5" max="5" width="13.140625" style="7" bestFit="1" customWidth="1"/>
    <col min="6" max="6" width="14.140625" style="1" bestFit="1" customWidth="1"/>
    <col min="7" max="7" width="13.140625" style="7" bestFit="1" customWidth="1"/>
    <col min="8" max="8" width="10.8515625" style="7" bestFit="1" customWidth="1"/>
    <col min="9" max="9" width="9.140625" style="1" customWidth="1"/>
  </cols>
  <sheetData>
    <row r="1" spans="1:9" ht="12.75">
      <c r="A1" s="2"/>
      <c r="B1" s="2"/>
      <c r="C1" s="36" t="s">
        <v>32</v>
      </c>
      <c r="D1" s="37" t="s">
        <v>33</v>
      </c>
      <c r="E1" s="36" t="s">
        <v>34</v>
      </c>
      <c r="F1" s="37" t="s">
        <v>35</v>
      </c>
      <c r="G1" s="36" t="s">
        <v>36</v>
      </c>
      <c r="H1" s="62" t="s">
        <v>6</v>
      </c>
      <c r="I1" s="63"/>
    </row>
    <row r="2" spans="1:9" ht="12.75">
      <c r="A2" s="2" t="s">
        <v>0</v>
      </c>
      <c r="B2" s="2" t="s">
        <v>3</v>
      </c>
      <c r="C2" s="46" t="s">
        <v>5</v>
      </c>
      <c r="D2" s="47" t="s">
        <v>5</v>
      </c>
      <c r="E2" s="46" t="s">
        <v>5</v>
      </c>
      <c r="F2" s="47" t="s">
        <v>5</v>
      </c>
      <c r="G2" s="46" t="s">
        <v>5</v>
      </c>
      <c r="H2" s="47" t="s">
        <v>5</v>
      </c>
      <c r="I2" s="37" t="s">
        <v>7</v>
      </c>
    </row>
    <row r="3" spans="1:9" ht="12.75">
      <c r="A3" s="3" t="s">
        <v>19</v>
      </c>
      <c r="B3" s="17" t="s">
        <v>15</v>
      </c>
      <c r="C3" s="40">
        <f>VLOOKUP(A3,Overall!A:AP,3,FALSE)</f>
        <v>12</v>
      </c>
      <c r="D3" s="43">
        <f>VLOOKUP(A3,Overall!A:AP,5,FALSE)</f>
        <v>11</v>
      </c>
      <c r="E3" s="42">
        <f>VLOOKUP(A3,Overall!A:AP,7,FALSE)</f>
        <v>12</v>
      </c>
      <c r="F3" s="44">
        <f>VLOOKUP(A3,Overall!A:AP,9,FALSE)</f>
        <v>0</v>
      </c>
      <c r="G3" s="42">
        <f>VLOOKUP(A3,Overall!A:AP,11,FALSE)</f>
        <v>0</v>
      </c>
      <c r="H3" s="45">
        <f>VLOOKUP(A3,Overall!A:AP,13,FALSE)</f>
        <v>35</v>
      </c>
      <c r="I3" s="37">
        <f>VLOOKUP(A3,Overall!A:AV,14,FALSE)</f>
        <v>3</v>
      </c>
    </row>
    <row r="4" spans="1:9" ht="12.75">
      <c r="A4" s="3" t="s">
        <v>50</v>
      </c>
      <c r="B4" s="17" t="s">
        <v>15</v>
      </c>
      <c r="C4" s="40">
        <f>VLOOKUP(A4,Overall!A:AP,3,FALSE)</f>
        <v>0</v>
      </c>
      <c r="D4" s="43">
        <f>VLOOKUP(A4,Overall!A:AP,5,FALSE)</f>
        <v>0</v>
      </c>
      <c r="E4" s="42">
        <f>VLOOKUP(A4,Overall!A:AP,7,FALSE)</f>
        <v>0</v>
      </c>
      <c r="F4" s="44">
        <f>VLOOKUP(A4,Overall!A:AP,9,FALSE)</f>
        <v>0</v>
      </c>
      <c r="G4" s="42">
        <f>VLOOKUP(A4,Overall!A:AP,11,FALSE)</f>
        <v>0</v>
      </c>
      <c r="H4" s="45">
        <f>VLOOKUP(A4,Overall!A:AP,13,FALSE)</f>
        <v>0</v>
      </c>
      <c r="I4" s="37">
        <f>VLOOKUP(A4,Overall!A:AV,14,FALSE)</f>
        <v>0</v>
      </c>
    </row>
    <row r="5" spans="1:9" ht="12.75">
      <c r="A5" s="3" t="s">
        <v>50</v>
      </c>
      <c r="B5" s="17" t="s">
        <v>15</v>
      </c>
      <c r="C5" s="40">
        <f>VLOOKUP(A5,Overall!A:AP,3,FALSE)</f>
        <v>0</v>
      </c>
      <c r="D5" s="43">
        <f>VLOOKUP(A5,Overall!A:AP,5,FALSE)</f>
        <v>0</v>
      </c>
      <c r="E5" s="42">
        <f>VLOOKUP(A5,Overall!A:AP,7,FALSE)</f>
        <v>0</v>
      </c>
      <c r="F5" s="44">
        <f>VLOOKUP(A5,Overall!A:AP,9,FALSE)</f>
        <v>0</v>
      </c>
      <c r="G5" s="42">
        <f>VLOOKUP(A5,Overall!A:AP,11,FALSE)</f>
        <v>0</v>
      </c>
      <c r="H5" s="45">
        <f>VLOOKUP(A5,Overall!A:AP,13,FALSE)</f>
        <v>0</v>
      </c>
      <c r="I5" s="37">
        <f>VLOOKUP(A5,Overall!A:AV,14,FALSE)</f>
        <v>0</v>
      </c>
    </row>
  </sheetData>
  <sheetProtection/>
  <mergeCells count="1">
    <mergeCell ref="H1:I1"/>
  </mergeCells>
  <conditionalFormatting sqref="A1:B2 J1:IV65536 A6:I65536 H1:H5 G3:G5 I2:I5">
    <cfRule type="cellIs" priority="18" dxfId="0" operator="equal">
      <formula>0</formula>
    </cfRule>
  </conditionalFormatting>
  <conditionalFormatting sqref="A3:B5">
    <cfRule type="cellIs" priority="8" dxfId="0" operator="equal">
      <formula>0</formula>
    </cfRule>
  </conditionalFormatting>
  <conditionalFormatting sqref="G1">
    <cfRule type="cellIs" priority="2" dxfId="0" operator="equal">
      <formula>0</formula>
    </cfRule>
  </conditionalFormatting>
  <conditionalFormatting sqref="G2">
    <cfRule type="cellIs" priority="1" dxfId="0" operator="equal">
      <formula>0</formula>
    </cfRule>
  </conditionalFormatting>
  <conditionalFormatting sqref="C1:F2 E3:F5">
    <cfRule type="cellIs" priority="4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Rolls-Royce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u404688</dc:creator>
  <cp:keywords/>
  <dc:description/>
  <cp:lastModifiedBy>u404688</cp:lastModifiedBy>
  <dcterms:created xsi:type="dcterms:W3CDTF">2017-08-25T09:05:20Z</dcterms:created>
  <dcterms:modified xsi:type="dcterms:W3CDTF">2019-09-11T05:23:54Z</dcterms:modified>
  <cp:category/>
  <cp:version/>
  <cp:contentType/>
  <cp:contentStatus/>
</cp:coreProperties>
</file>